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92" windowHeight="4956" activeTab="2"/>
  </bookViews>
  <sheets>
    <sheet name="Chart2" sheetId="1" r:id="rId1"/>
    <sheet name="Chart1" sheetId="2" r:id="rId2"/>
    <sheet name="Sheet1" sheetId="3" r:id="rId3"/>
  </sheets>
  <definedNames>
    <definedName name="_xlnm.Print_Area" localSheetId="2">'Sheet1'!$A$1:$AA$32</definedName>
  </definedNames>
  <calcPr fullCalcOnLoad="1"/>
</workbook>
</file>

<file path=xl/sharedStrings.xml><?xml version="1.0" encoding="utf-8"?>
<sst xmlns="http://schemas.openxmlformats.org/spreadsheetml/2006/main" count="59" uniqueCount="47">
  <si>
    <t xml:space="preserve">Precision </t>
  </si>
  <si>
    <t>Paces</t>
  </si>
  <si>
    <t>MO1</t>
  </si>
  <si>
    <t>MO2</t>
  </si>
  <si>
    <t xml:space="preserve">Overall </t>
  </si>
  <si>
    <t>.</t>
  </si>
  <si>
    <t>Class 1A- Single Pony 91cm and under 121 cm (9hh -11.3 3/4)</t>
  </si>
  <si>
    <t>Class 1B- Single Pony 121cm and under 149 cm (11.3 3/4 -14.2 5/8)</t>
  </si>
  <si>
    <t>Dressage</t>
  </si>
  <si>
    <t>Cones</t>
  </si>
  <si>
    <t>Hazards</t>
  </si>
  <si>
    <t>Result after</t>
  </si>
  <si>
    <t>MO3</t>
  </si>
  <si>
    <t>M04</t>
  </si>
  <si>
    <t>Place</t>
  </si>
  <si>
    <t>Penalty</t>
  </si>
  <si>
    <t>Error</t>
  </si>
  <si>
    <t xml:space="preserve">Course Length </t>
  </si>
  <si>
    <t>Dressage &amp; Cones</t>
  </si>
  <si>
    <t xml:space="preserve">Time </t>
  </si>
  <si>
    <t>Alowed Time</t>
  </si>
  <si>
    <t>Total MO Penalty</t>
  </si>
  <si>
    <t>Final Result</t>
  </si>
  <si>
    <t>Time (rounded up)</t>
  </si>
  <si>
    <t>Class 1C-Horse over 149cm</t>
  </si>
  <si>
    <t>Class 1E- First season Competitor</t>
  </si>
  <si>
    <t>Class 1D- Multiple - Any height</t>
  </si>
  <si>
    <t>Jenn Tumney - Kariong Bobby &amp; K.Temuchin</t>
  </si>
  <si>
    <t>Margie Bowen</t>
  </si>
  <si>
    <t>Laraine Blume</t>
  </si>
  <si>
    <t>Robyn Rainey</t>
  </si>
  <si>
    <t>Sue Healey</t>
  </si>
  <si>
    <t>Lorraine McNeill</t>
  </si>
  <si>
    <t>Hilary Billett</t>
  </si>
  <si>
    <t>Vicki Stevenson</t>
  </si>
  <si>
    <t>Prue McKechnie</t>
  </si>
  <si>
    <t>Liz Trigg</t>
  </si>
  <si>
    <t>Gwenifer Hack  Lucy</t>
  </si>
  <si>
    <t>Kate Wholagan</t>
  </si>
  <si>
    <t>Gwenifer Hack  Millie</t>
  </si>
  <si>
    <t>Linden Barrey</t>
  </si>
  <si>
    <t>Rosemary King</t>
  </si>
  <si>
    <t>Henry Crossley</t>
  </si>
  <si>
    <r>
      <t xml:space="preserve"> </t>
    </r>
    <r>
      <rPr>
        <b/>
        <sz val="20"/>
        <color indexed="62"/>
        <rFont val="Arial Black"/>
        <family val="2"/>
      </rPr>
      <t>PCCD Indoor Competition - Sunday 28th May, 2017 at Tyntynder</t>
    </r>
  </si>
  <si>
    <t>Val Woolley                   (Scratched)</t>
  </si>
  <si>
    <t>R</t>
  </si>
  <si>
    <t>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</si>
</sst>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[$-C09]dddd\,\ d\ mmmm\ yyyy"/>
    <numFmt numFmtId="170" formatCode="[$-409]h:mm:ss\ AM/PM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;[Red]0"/>
  </numFmts>
  <fonts count="50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8"/>
      <name val="Times New Roman"/>
      <family val="1"/>
    </font>
    <font>
      <sz val="18"/>
      <name val="Arial"/>
      <family val="2"/>
    </font>
    <font>
      <b/>
      <sz val="8"/>
      <name val="Arial"/>
      <family val="2"/>
    </font>
    <font>
      <b/>
      <sz val="18"/>
      <color indexed="62"/>
      <name val="Arial Black"/>
      <family val="2"/>
    </font>
    <font>
      <b/>
      <sz val="20"/>
      <color indexed="62"/>
      <name val="Arial Black"/>
      <family val="2"/>
    </font>
    <font>
      <b/>
      <sz val="18"/>
      <name val="Times New Roman"/>
      <family val="1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shrinkToFit="1"/>
    </xf>
    <xf numFmtId="0" fontId="7" fillId="33" borderId="12" xfId="0" applyFont="1" applyFill="1" applyBorder="1" applyAlignment="1">
      <alignment shrinkToFit="1"/>
    </xf>
    <xf numFmtId="2" fontId="7" fillId="33" borderId="10" xfId="0" applyNumberFormat="1" applyFont="1" applyFill="1" applyBorder="1" applyAlignment="1">
      <alignment shrinkToFit="1"/>
    </xf>
    <xf numFmtId="2" fontId="4" fillId="33" borderId="13" xfId="0" applyNumberFormat="1" applyFont="1" applyFill="1" applyBorder="1" applyAlignment="1">
      <alignment shrinkToFit="1"/>
    </xf>
    <xf numFmtId="2" fontId="2" fillId="33" borderId="12" xfId="0" applyNumberFormat="1" applyFont="1" applyFill="1" applyBorder="1" applyAlignment="1">
      <alignment shrinkToFit="1"/>
    </xf>
    <xf numFmtId="0" fontId="2" fillId="33" borderId="10" xfId="0" applyFont="1" applyFill="1" applyBorder="1" applyAlignment="1">
      <alignment shrinkToFit="1"/>
    </xf>
    <xf numFmtId="2" fontId="2" fillId="33" borderId="10" xfId="0" applyNumberFormat="1" applyFont="1" applyFill="1" applyBorder="1" applyAlignment="1">
      <alignment shrinkToFit="1"/>
    </xf>
    <xf numFmtId="2" fontId="7" fillId="33" borderId="12" xfId="0" applyNumberFormat="1" applyFont="1" applyFill="1" applyBorder="1" applyAlignment="1">
      <alignment shrinkToFi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7" fillId="33" borderId="15" xfId="0" applyFont="1" applyFill="1" applyBorder="1" applyAlignment="1">
      <alignment shrinkToFit="1"/>
    </xf>
    <xf numFmtId="2" fontId="4" fillId="33" borderId="16" xfId="0" applyNumberFormat="1" applyFont="1" applyFill="1" applyBorder="1" applyAlignment="1">
      <alignment shrinkToFit="1"/>
    </xf>
    <xf numFmtId="2" fontId="2" fillId="33" borderId="17" xfId="0" applyNumberFormat="1" applyFont="1" applyFill="1" applyBorder="1" applyAlignment="1">
      <alignment shrinkToFit="1"/>
    </xf>
    <xf numFmtId="0" fontId="2" fillId="33" borderId="15" xfId="0" applyFont="1" applyFill="1" applyBorder="1" applyAlignment="1">
      <alignment shrinkToFit="1"/>
    </xf>
    <xf numFmtId="2" fontId="2" fillId="33" borderId="15" xfId="0" applyNumberFormat="1" applyFont="1" applyFill="1" applyBorder="1" applyAlignment="1">
      <alignment shrinkToFit="1"/>
    </xf>
    <xf numFmtId="2" fontId="7" fillId="33" borderId="17" xfId="0" applyNumberFormat="1" applyFont="1" applyFill="1" applyBorder="1" applyAlignment="1">
      <alignment shrinkToFit="1"/>
    </xf>
    <xf numFmtId="0" fontId="4" fillId="33" borderId="18" xfId="0" applyFont="1" applyFill="1" applyBorder="1" applyAlignment="1">
      <alignment/>
    </xf>
    <xf numFmtId="0" fontId="7" fillId="33" borderId="19" xfId="0" applyFont="1" applyFill="1" applyBorder="1" applyAlignment="1">
      <alignment shrinkToFit="1"/>
    </xf>
    <xf numFmtId="2" fontId="4" fillId="33" borderId="20" xfId="0" applyNumberFormat="1" applyFont="1" applyFill="1" applyBorder="1" applyAlignment="1">
      <alignment shrinkToFit="1"/>
    </xf>
    <xf numFmtId="2" fontId="2" fillId="33" borderId="21" xfId="0" applyNumberFormat="1" applyFont="1" applyFill="1" applyBorder="1" applyAlignment="1">
      <alignment shrinkToFit="1"/>
    </xf>
    <xf numFmtId="0" fontId="2" fillId="33" borderId="19" xfId="0" applyFont="1" applyFill="1" applyBorder="1" applyAlignment="1">
      <alignment shrinkToFit="1"/>
    </xf>
    <xf numFmtId="2" fontId="2" fillId="33" borderId="19" xfId="0" applyNumberFormat="1" applyFont="1" applyFill="1" applyBorder="1" applyAlignment="1">
      <alignment shrinkToFit="1"/>
    </xf>
    <xf numFmtId="2" fontId="7" fillId="33" borderId="21" xfId="0" applyNumberFormat="1" applyFont="1" applyFill="1" applyBorder="1" applyAlignment="1">
      <alignment shrinkToFit="1"/>
    </xf>
    <xf numFmtId="0" fontId="9" fillId="0" borderId="22" xfId="0" applyFont="1" applyBorder="1" applyAlignment="1">
      <alignment/>
    </xf>
    <xf numFmtId="2" fontId="4" fillId="33" borderId="22" xfId="0" applyNumberFormat="1" applyFont="1" applyFill="1" applyBorder="1" applyAlignment="1">
      <alignment shrinkToFit="1"/>
    </xf>
    <xf numFmtId="2" fontId="4" fillId="33" borderId="23" xfId="0" applyNumberFormat="1" applyFont="1" applyFill="1" applyBorder="1" applyAlignment="1">
      <alignment shrinkToFit="1"/>
    </xf>
    <xf numFmtId="2" fontId="4" fillId="33" borderId="24" xfId="0" applyNumberFormat="1" applyFont="1" applyFill="1" applyBorder="1" applyAlignment="1">
      <alignment shrinkToFit="1"/>
    </xf>
    <xf numFmtId="2" fontId="4" fillId="33" borderId="25" xfId="0" applyNumberFormat="1" applyFont="1" applyFill="1" applyBorder="1" applyAlignment="1">
      <alignment shrinkToFit="1"/>
    </xf>
    <xf numFmtId="2" fontId="7" fillId="33" borderId="22" xfId="0" applyNumberFormat="1" applyFont="1" applyFill="1" applyBorder="1" applyAlignment="1">
      <alignment shrinkToFit="1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1" fontId="7" fillId="33" borderId="10" xfId="0" applyNumberFormat="1" applyFont="1" applyFill="1" applyBorder="1" applyAlignment="1">
      <alignment shrinkToFit="1"/>
    </xf>
    <xf numFmtId="1" fontId="4" fillId="33" borderId="10" xfId="0" applyNumberFormat="1" applyFont="1" applyFill="1" applyBorder="1" applyAlignment="1">
      <alignment shrinkToFit="1"/>
    </xf>
    <xf numFmtId="1" fontId="6" fillId="33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64" fontId="4" fillId="33" borderId="10" xfId="0" applyNumberFormat="1" applyFont="1" applyFill="1" applyBorder="1" applyAlignment="1" applyProtection="1">
      <alignment shrinkToFit="1"/>
      <protection/>
    </xf>
    <xf numFmtId="164" fontId="4" fillId="33" borderId="22" xfId="0" applyNumberFormat="1" applyFont="1" applyFill="1" applyBorder="1" applyAlignment="1" applyProtection="1">
      <alignment shrinkToFit="1"/>
      <protection/>
    </xf>
    <xf numFmtId="164" fontId="4" fillId="33" borderId="19" xfId="0" applyNumberFormat="1" applyFont="1" applyFill="1" applyBorder="1" applyAlignment="1" applyProtection="1">
      <alignment shrinkToFit="1"/>
      <protection/>
    </xf>
    <xf numFmtId="164" fontId="4" fillId="33" borderId="15" xfId="0" applyNumberFormat="1" applyFont="1" applyFill="1" applyBorder="1" applyAlignment="1" applyProtection="1">
      <alignment shrinkToFit="1"/>
      <protection/>
    </xf>
    <xf numFmtId="0" fontId="1" fillId="33" borderId="0" xfId="0" applyFont="1" applyFill="1" applyBorder="1" applyAlignment="1">
      <alignment/>
    </xf>
    <xf numFmtId="0" fontId="8" fillId="33" borderId="26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33" borderId="10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shrinkToFit="1"/>
    </xf>
    <xf numFmtId="0" fontId="7" fillId="33" borderId="27" xfId="0" applyFont="1" applyFill="1" applyBorder="1" applyAlignment="1">
      <alignment shrinkToFit="1"/>
    </xf>
    <xf numFmtId="164" fontId="4" fillId="33" borderId="27" xfId="0" applyNumberFormat="1" applyFont="1" applyFill="1" applyBorder="1" applyAlignment="1" applyProtection="1">
      <alignment shrinkToFit="1"/>
      <protection/>
    </xf>
    <xf numFmtId="2" fontId="4" fillId="33" borderId="27" xfId="0" applyNumberFormat="1" applyFont="1" applyFill="1" applyBorder="1" applyAlignment="1">
      <alignment shrinkToFit="1"/>
    </xf>
    <xf numFmtId="2" fontId="2" fillId="33" borderId="27" xfId="0" applyNumberFormat="1" applyFont="1" applyFill="1" applyBorder="1" applyAlignment="1">
      <alignment shrinkToFit="1"/>
    </xf>
    <xf numFmtId="0" fontId="2" fillId="33" borderId="27" xfId="0" applyFont="1" applyFill="1" applyBorder="1" applyAlignment="1">
      <alignment shrinkToFit="1"/>
    </xf>
    <xf numFmtId="2" fontId="7" fillId="33" borderId="27" xfId="0" applyNumberFormat="1" applyFont="1" applyFill="1" applyBorder="1" applyAlignment="1">
      <alignment shrinkToFit="1"/>
    </xf>
    <xf numFmtId="0" fontId="4" fillId="33" borderId="0" xfId="0" applyFont="1" applyFill="1" applyBorder="1" applyAlignment="1">
      <alignment horizontal="center" vertical="center" shrinkToFit="1"/>
    </xf>
    <xf numFmtId="1" fontId="7" fillId="33" borderId="27" xfId="0" applyNumberFormat="1" applyFont="1" applyFill="1" applyBorder="1" applyAlignment="1">
      <alignment shrinkToFit="1"/>
    </xf>
    <xf numFmtId="0" fontId="4" fillId="33" borderId="0" xfId="0" applyFont="1" applyFill="1" applyBorder="1" applyAlignment="1">
      <alignment shrinkToFit="1"/>
    </xf>
    <xf numFmtId="0" fontId="4" fillId="33" borderId="28" xfId="0" applyFont="1" applyFill="1" applyBorder="1" applyAlignment="1">
      <alignment horizontal="center" shrinkToFit="1"/>
    </xf>
    <xf numFmtId="0" fontId="8" fillId="33" borderId="29" xfId="0" applyFont="1" applyFill="1" applyBorder="1" applyAlignment="1">
      <alignment horizontal="left"/>
    </xf>
    <xf numFmtId="164" fontId="4" fillId="33" borderId="29" xfId="0" applyNumberFormat="1" applyFont="1" applyFill="1" applyBorder="1" applyAlignment="1" applyProtection="1">
      <alignment shrinkToFit="1"/>
      <protection/>
    </xf>
    <xf numFmtId="1" fontId="7" fillId="33" borderId="19" xfId="0" applyNumberFormat="1" applyFont="1" applyFill="1" applyBorder="1" applyAlignment="1">
      <alignment shrinkToFit="1"/>
    </xf>
    <xf numFmtId="1" fontId="4" fillId="33" borderId="19" xfId="0" applyNumberFormat="1" applyFont="1" applyFill="1" applyBorder="1" applyAlignment="1">
      <alignment shrinkToFit="1"/>
    </xf>
    <xf numFmtId="2" fontId="4" fillId="33" borderId="29" xfId="0" applyNumberFormat="1" applyFont="1" applyFill="1" applyBorder="1" applyAlignment="1">
      <alignment shrinkToFit="1"/>
    </xf>
    <xf numFmtId="2" fontId="7" fillId="33" borderId="29" xfId="0" applyNumberFormat="1" applyFont="1" applyFill="1" applyBorder="1" applyAlignment="1">
      <alignment shrinkToFit="1"/>
    </xf>
    <xf numFmtId="0" fontId="8" fillId="33" borderId="21" xfId="0" applyFont="1" applyFill="1" applyBorder="1" applyAlignment="1">
      <alignment horizontal="left"/>
    </xf>
    <xf numFmtId="0" fontId="7" fillId="33" borderId="0" xfId="0" applyFont="1" applyFill="1" applyBorder="1" applyAlignment="1">
      <alignment shrinkToFit="1"/>
    </xf>
    <xf numFmtId="164" fontId="4" fillId="33" borderId="0" xfId="0" applyNumberFormat="1" applyFont="1" applyFill="1" applyBorder="1" applyAlignment="1" applyProtection="1">
      <alignment shrinkToFit="1"/>
      <protection/>
    </xf>
    <xf numFmtId="1" fontId="7" fillId="33" borderId="0" xfId="0" applyNumberFormat="1" applyFont="1" applyFill="1" applyBorder="1" applyAlignment="1">
      <alignment shrinkToFit="1"/>
    </xf>
    <xf numFmtId="1" fontId="4" fillId="33" borderId="0" xfId="0" applyNumberFormat="1" applyFont="1" applyFill="1" applyBorder="1" applyAlignment="1">
      <alignment shrinkToFit="1"/>
    </xf>
    <xf numFmtId="2" fontId="4" fillId="33" borderId="0" xfId="0" applyNumberFormat="1" applyFont="1" applyFill="1" applyBorder="1" applyAlignment="1">
      <alignment shrinkToFit="1"/>
    </xf>
    <xf numFmtId="2" fontId="2" fillId="33" borderId="0" xfId="0" applyNumberFormat="1" applyFont="1" applyFill="1" applyBorder="1" applyAlignment="1">
      <alignment shrinkToFit="1"/>
    </xf>
    <xf numFmtId="0" fontId="2" fillId="33" borderId="0" xfId="0" applyFont="1" applyFill="1" applyBorder="1" applyAlignment="1">
      <alignment shrinkToFit="1"/>
    </xf>
    <xf numFmtId="2" fontId="7" fillId="33" borderId="0" xfId="0" applyNumberFormat="1" applyFont="1" applyFill="1" applyBorder="1" applyAlignment="1">
      <alignment shrinkToFit="1"/>
    </xf>
    <xf numFmtId="0" fontId="4" fillId="33" borderId="0" xfId="0" applyFont="1" applyFill="1" applyBorder="1" applyAlignment="1">
      <alignment horizontal="center" shrinkToFit="1"/>
    </xf>
    <xf numFmtId="0" fontId="1" fillId="0" borderId="10" xfId="0" applyFont="1" applyBorder="1" applyAlignment="1">
      <alignment/>
    </xf>
    <xf numFmtId="1" fontId="4" fillId="34" borderId="23" xfId="0" applyNumberFormat="1" applyFont="1" applyFill="1" applyBorder="1" applyAlignment="1" quotePrefix="1">
      <alignment horizontal="center" vertical="center" shrinkToFit="1"/>
    </xf>
    <xf numFmtId="0" fontId="4" fillId="34" borderId="25" xfId="0" applyFont="1" applyFill="1" applyBorder="1" applyAlignment="1">
      <alignment horizontal="center" vertical="center" shrinkToFit="1"/>
    </xf>
    <xf numFmtId="0" fontId="4" fillId="34" borderId="23" xfId="0" applyFont="1" applyFill="1" applyBorder="1" applyAlignment="1">
      <alignment shrinkToFit="1"/>
    </xf>
    <xf numFmtId="0" fontId="4" fillId="34" borderId="30" xfId="0" applyFont="1" applyFill="1" applyBorder="1" applyAlignment="1">
      <alignment shrinkToFit="1"/>
    </xf>
    <xf numFmtId="0" fontId="2" fillId="33" borderId="3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/>
    </xf>
    <xf numFmtId="1" fontId="4" fillId="34" borderId="32" xfId="0" applyNumberFormat="1" applyFont="1" applyFill="1" applyBorder="1" applyAlignment="1">
      <alignment horizontal="center" shrinkToFit="1"/>
    </xf>
    <xf numFmtId="1" fontId="4" fillId="34" borderId="33" xfId="0" applyNumberFormat="1" applyFont="1" applyFill="1" applyBorder="1" applyAlignment="1">
      <alignment horizontal="center" shrinkToFit="1"/>
    </xf>
    <xf numFmtId="1" fontId="4" fillId="34" borderId="22" xfId="0" applyNumberFormat="1" applyFont="1" applyFill="1" applyBorder="1" applyAlignment="1">
      <alignment horizontal="center" shrinkToFit="1"/>
    </xf>
    <xf numFmtId="0" fontId="4" fillId="35" borderId="10" xfId="0" applyFont="1" applyFill="1" applyBorder="1" applyAlignment="1">
      <alignment horizontal="center" vertical="center" shrinkToFit="1"/>
    </xf>
    <xf numFmtId="0" fontId="4" fillId="35" borderId="19" xfId="0" applyFont="1" applyFill="1" applyBorder="1" applyAlignment="1">
      <alignment horizontal="center" shrinkToFit="1"/>
    </xf>
    <xf numFmtId="0" fontId="8" fillId="33" borderId="27" xfId="0" applyFont="1" applyFill="1" applyBorder="1" applyAlignment="1">
      <alignment horizontal="left"/>
    </xf>
    <xf numFmtId="0" fontId="8" fillId="33" borderId="34" xfId="0" applyFont="1" applyFill="1" applyBorder="1" applyAlignment="1">
      <alignment horizontal="left"/>
    </xf>
    <xf numFmtId="0" fontId="1" fillId="0" borderId="19" xfId="0" applyFont="1" applyBorder="1" applyAlignment="1">
      <alignment/>
    </xf>
    <xf numFmtId="0" fontId="8" fillId="33" borderId="0" xfId="0" applyFont="1" applyFill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2" fontId="4" fillId="33" borderId="10" xfId="0" applyNumberFormat="1" applyFont="1" applyFill="1" applyBorder="1" applyAlignment="1">
      <alignment shrinkToFit="1"/>
    </xf>
    <xf numFmtId="0" fontId="4" fillId="35" borderId="10" xfId="0" applyFont="1" applyFill="1" applyBorder="1" applyAlignment="1">
      <alignment horizontal="center" shrinkToFit="1"/>
    </xf>
    <xf numFmtId="1" fontId="4" fillId="0" borderId="0" xfId="0" applyNumberFormat="1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13" fillId="33" borderId="35" xfId="0" applyFont="1" applyFill="1" applyBorder="1" applyAlignment="1">
      <alignment horizontal="left"/>
    </xf>
    <xf numFmtId="1" fontId="4" fillId="33" borderId="14" xfId="0" applyNumberFormat="1" applyFont="1" applyFill="1" applyBorder="1" applyAlignment="1">
      <alignment/>
    </xf>
    <xf numFmtId="175" fontId="4" fillId="33" borderId="14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7" fillId="33" borderId="22" xfId="0" applyFont="1" applyFill="1" applyBorder="1" applyAlignment="1">
      <alignment shrinkToFit="1"/>
    </xf>
    <xf numFmtId="1" fontId="4" fillId="34" borderId="22" xfId="0" applyNumberFormat="1" applyFont="1" applyFill="1" applyBorder="1" applyAlignment="1" quotePrefix="1">
      <alignment horizontal="center" vertical="center" shrinkToFit="1"/>
    </xf>
    <xf numFmtId="1" fontId="7" fillId="33" borderId="22" xfId="0" applyNumberFormat="1" applyFont="1" applyFill="1" applyBorder="1" applyAlignment="1">
      <alignment shrinkToFit="1"/>
    </xf>
    <xf numFmtId="0" fontId="4" fillId="34" borderId="22" xfId="0" applyFont="1" applyFill="1" applyBorder="1" applyAlignment="1">
      <alignment shrinkToFit="1"/>
    </xf>
    <xf numFmtId="2" fontId="2" fillId="33" borderId="22" xfId="0" applyNumberFormat="1" applyFont="1" applyFill="1" applyBorder="1" applyAlignment="1">
      <alignment shrinkToFit="1"/>
    </xf>
    <xf numFmtId="0" fontId="2" fillId="33" borderId="22" xfId="0" applyFont="1" applyFill="1" applyBorder="1" applyAlignment="1">
      <alignment shrinkToFit="1"/>
    </xf>
    <xf numFmtId="0" fontId="4" fillId="35" borderId="12" xfId="0" applyFont="1" applyFill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left"/>
    </xf>
    <xf numFmtId="2" fontId="2" fillId="33" borderId="32" xfId="0" applyNumberFormat="1" applyFont="1" applyFill="1" applyBorder="1" applyAlignment="1">
      <alignment horizontal="center" shrinkToFit="1"/>
    </xf>
    <xf numFmtId="0" fontId="2" fillId="33" borderId="3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0" fontId="7" fillId="33" borderId="3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275"/>
          <c:w val="0.92975"/>
          <c:h val="0.9235"/>
        </c:manualLayout>
      </c:layout>
      <c:barChart>
        <c:barDir val="col"/>
        <c:grouping val="clustered"/>
        <c:varyColors val="0"/>
        <c:axId val="15018344"/>
        <c:axId val="947369"/>
      </c:barChart>
      <c:catAx>
        <c:axId val="1501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7369"/>
        <c:crosses val="autoZero"/>
        <c:auto val="1"/>
        <c:lblOffset val="100"/>
        <c:tickLblSkip val="1"/>
        <c:noMultiLvlLbl val="0"/>
      </c:catAx>
      <c:valAx>
        <c:axId val="947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18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375"/>
          <c:w val="0.007"/>
          <c:h val="0.0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275"/>
          <c:w val="0.92975"/>
          <c:h val="0.9235"/>
        </c:manualLayout>
      </c:layout>
      <c:barChart>
        <c:barDir val="col"/>
        <c:grouping val="clustered"/>
        <c:varyColors val="0"/>
        <c:axId val="8526322"/>
        <c:axId val="9628035"/>
      </c:barChart>
      <c:catAx>
        <c:axId val="852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8035"/>
        <c:crosses val="autoZero"/>
        <c:auto val="1"/>
        <c:lblOffset val="100"/>
        <c:tickLblSkip val="1"/>
        <c:noMultiLvlLbl val="0"/>
      </c:catAx>
      <c:valAx>
        <c:axId val="9628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6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375"/>
          <c:y val="0.49375"/>
          <c:w val="0.007"/>
          <c:h val="0.0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Chart 1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3"/>
  <sheetViews>
    <sheetView tabSelected="1" view="pageLayout" zoomScale="60" zoomScaleNormal="40" zoomScalePageLayoutView="60" workbookViewId="0" topLeftCell="A1">
      <selection activeCell="A2" sqref="A2:AA40"/>
    </sheetView>
  </sheetViews>
  <sheetFormatPr defaultColWidth="9.140625" defaultRowHeight="12.75"/>
  <cols>
    <col min="1" max="1" width="4.7109375" style="0" customWidth="1"/>
    <col min="2" max="2" width="55.421875" style="0" bestFit="1" customWidth="1"/>
    <col min="3" max="4" width="10.57421875" style="0" customWidth="1"/>
    <col min="5" max="5" width="6.57421875" style="0" bestFit="1" customWidth="1"/>
    <col min="6" max="6" width="9.7109375" style="0" bestFit="1" customWidth="1"/>
    <col min="7" max="7" width="7.7109375" style="0" bestFit="1" customWidth="1"/>
    <col min="8" max="8" width="9.140625" style="0" bestFit="1" customWidth="1"/>
    <col min="9" max="9" width="9.28125" style="0" bestFit="1" customWidth="1"/>
    <col min="10" max="10" width="8.28125" style="0" bestFit="1" customWidth="1"/>
    <col min="11" max="11" width="10.421875" style="0" customWidth="1"/>
    <col min="12" max="12" width="6.57421875" style="0" customWidth="1"/>
    <col min="13" max="13" width="9.7109375" style="47" bestFit="1" customWidth="1"/>
    <col min="14" max="14" width="7.7109375" style="0" bestFit="1" customWidth="1"/>
    <col min="15" max="15" width="11.421875" style="0" customWidth="1"/>
    <col min="16" max="16" width="7.140625" style="0" bestFit="1" customWidth="1"/>
    <col min="17" max="17" width="5.7109375" style="0" customWidth="1"/>
    <col min="18" max="18" width="8.00390625" style="0" customWidth="1"/>
    <col min="19" max="19" width="5.57421875" style="0" customWidth="1"/>
    <col min="20" max="20" width="7.140625" style="0" bestFit="1" customWidth="1"/>
    <col min="21" max="21" width="5.57421875" style="0" customWidth="1"/>
    <col min="22" max="22" width="7.140625" style="0" bestFit="1" customWidth="1"/>
    <col min="23" max="23" width="5.57421875" style="0" customWidth="1"/>
    <col min="24" max="25" width="10.7109375" style="0" customWidth="1"/>
    <col min="26" max="26" width="11.7109375" style="0" bestFit="1" customWidth="1"/>
    <col min="27" max="27" width="19.140625" style="0" customWidth="1"/>
  </cols>
  <sheetData>
    <row r="1" spans="1:36" ht="103.5" customHeight="1">
      <c r="A1" s="132" t="s">
        <v>43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4"/>
      <c r="X1" s="134"/>
      <c r="Y1" s="133"/>
      <c r="Z1" s="133"/>
      <c r="AA1" s="133"/>
      <c r="AB1" s="42"/>
      <c r="AC1" s="42"/>
      <c r="AD1" s="42"/>
      <c r="AE1" s="42"/>
      <c r="AF1" s="42"/>
      <c r="AG1" s="42"/>
      <c r="AH1" s="42"/>
      <c r="AI1" s="42"/>
      <c r="AJ1" s="42"/>
    </row>
    <row r="2" spans="1:36" ht="30.75">
      <c r="A2" s="7"/>
      <c r="B2" s="2"/>
      <c r="C2" s="129" t="s">
        <v>8</v>
      </c>
      <c r="D2" s="130"/>
      <c r="E2" s="130"/>
      <c r="F2" s="130"/>
      <c r="G2" s="131"/>
      <c r="H2" s="129" t="s">
        <v>9</v>
      </c>
      <c r="I2" s="130"/>
      <c r="J2" s="130"/>
      <c r="K2" s="130"/>
      <c r="L2" s="130"/>
      <c r="M2" s="130"/>
      <c r="N2" s="131"/>
      <c r="O2" s="10" t="s">
        <v>11</v>
      </c>
      <c r="P2" s="95" t="s">
        <v>10</v>
      </c>
      <c r="Q2" s="96"/>
      <c r="R2" s="96"/>
      <c r="S2" s="96"/>
      <c r="T2" s="96"/>
      <c r="U2" s="96"/>
      <c r="V2" s="96"/>
      <c r="W2" s="96"/>
      <c r="X2" s="96"/>
      <c r="Y2" s="62"/>
      <c r="Z2" s="138" t="s">
        <v>22</v>
      </c>
      <c r="AA2" s="139"/>
      <c r="AB2" s="42"/>
      <c r="AC2" s="42"/>
      <c r="AD2" s="42"/>
      <c r="AE2" s="42"/>
      <c r="AF2" s="42"/>
      <c r="AG2" s="42"/>
      <c r="AH2" s="42"/>
      <c r="AI2" s="42"/>
      <c r="AJ2" s="42"/>
    </row>
    <row r="3" spans="1:36" ht="39.75">
      <c r="A3" s="8"/>
      <c r="B3" s="3"/>
      <c r="C3" s="19" t="s">
        <v>0</v>
      </c>
      <c r="D3" s="19" t="s">
        <v>1</v>
      </c>
      <c r="E3" s="20" t="s">
        <v>16</v>
      </c>
      <c r="F3" s="19" t="s">
        <v>15</v>
      </c>
      <c r="G3" s="19" t="s">
        <v>14</v>
      </c>
      <c r="H3" s="4" t="s">
        <v>17</v>
      </c>
      <c r="I3" s="4" t="s">
        <v>20</v>
      </c>
      <c r="J3" s="5" t="s">
        <v>19</v>
      </c>
      <c r="K3" s="5" t="s">
        <v>23</v>
      </c>
      <c r="L3" s="20" t="s">
        <v>16</v>
      </c>
      <c r="M3" s="46" t="s">
        <v>15</v>
      </c>
      <c r="N3" s="20" t="s">
        <v>14</v>
      </c>
      <c r="O3" s="4" t="s">
        <v>18</v>
      </c>
      <c r="P3" s="19" t="s">
        <v>2</v>
      </c>
      <c r="Q3" s="21" t="s">
        <v>16</v>
      </c>
      <c r="R3" s="19" t="s">
        <v>3</v>
      </c>
      <c r="S3" s="21" t="s">
        <v>16</v>
      </c>
      <c r="T3" s="19" t="s">
        <v>12</v>
      </c>
      <c r="U3" s="21" t="s">
        <v>16</v>
      </c>
      <c r="V3" s="19" t="s">
        <v>13</v>
      </c>
      <c r="W3" s="98" t="s">
        <v>16</v>
      </c>
      <c r="X3" s="97" t="s">
        <v>21</v>
      </c>
      <c r="Y3" s="20" t="s">
        <v>14</v>
      </c>
      <c r="Z3" s="6" t="s">
        <v>4</v>
      </c>
      <c r="AA3" s="60" t="s">
        <v>14</v>
      </c>
      <c r="AB3" s="42"/>
      <c r="AC3" s="42"/>
      <c r="AD3" s="42"/>
      <c r="AE3" s="42"/>
      <c r="AF3" s="42"/>
      <c r="AG3" s="42"/>
      <c r="AH3" s="42"/>
      <c r="AI3" s="42"/>
      <c r="AJ3" s="42"/>
    </row>
    <row r="4" spans="1:36" ht="34.5" customHeight="1">
      <c r="A4" s="135" t="s">
        <v>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7"/>
      <c r="AB4" s="42"/>
      <c r="AC4" s="42"/>
      <c r="AD4" s="42"/>
      <c r="AE4" s="42"/>
      <c r="AF4" s="42"/>
      <c r="AG4" s="42"/>
      <c r="AH4" s="42"/>
      <c r="AI4" s="42"/>
      <c r="AJ4" s="42"/>
    </row>
    <row r="5" spans="1:36" ht="24" customHeight="1">
      <c r="A5" s="9">
        <v>2</v>
      </c>
      <c r="B5" s="55" t="s">
        <v>28</v>
      </c>
      <c r="C5" s="11">
        <v>65</v>
      </c>
      <c r="D5" s="11">
        <v>49</v>
      </c>
      <c r="E5" s="11"/>
      <c r="F5" s="48">
        <f aca="true" t="shared" si="0" ref="F5:F16">100-(C5+D5)/2+E5</f>
        <v>43</v>
      </c>
      <c r="G5" s="91">
        <v>6</v>
      </c>
      <c r="H5" s="12">
        <v>310</v>
      </c>
      <c r="I5" s="44">
        <f>ROUND((H5/220)*60,0)</f>
        <v>85</v>
      </c>
      <c r="J5" s="13">
        <v>101.47</v>
      </c>
      <c r="K5" s="44">
        <f>ROUNDUP(J5,0)</f>
        <v>102</v>
      </c>
      <c r="L5" s="11"/>
      <c r="M5" s="45">
        <f>ABS(K5-I5)+L5</f>
        <v>17</v>
      </c>
      <c r="N5" s="93">
        <v>4</v>
      </c>
      <c r="O5" s="14">
        <f aca="true" t="shared" si="1" ref="O5:O16">F5+M5</f>
        <v>60</v>
      </c>
      <c r="P5" s="15">
        <v>55.33</v>
      </c>
      <c r="Q5" s="16"/>
      <c r="R5" s="17">
        <v>47.28</v>
      </c>
      <c r="S5" s="16"/>
      <c r="T5" s="17">
        <v>44.75</v>
      </c>
      <c r="U5" s="16"/>
      <c r="V5" s="17">
        <v>36.34</v>
      </c>
      <c r="W5" s="16"/>
      <c r="X5" s="38">
        <f>P5+Q5+R5+S5+T5+U5+V5+W5</f>
        <v>183.70000000000002</v>
      </c>
      <c r="Y5" s="99">
        <v>3</v>
      </c>
      <c r="Z5" s="18">
        <f>X5+O5</f>
        <v>243.70000000000002</v>
      </c>
      <c r="AA5" s="102">
        <v>3</v>
      </c>
      <c r="AB5" s="42"/>
      <c r="AC5" s="42"/>
      <c r="AD5" s="42"/>
      <c r="AE5" s="42"/>
      <c r="AF5" s="42"/>
      <c r="AG5" s="42"/>
      <c r="AH5" s="42"/>
      <c r="AI5" s="42"/>
      <c r="AJ5" s="42"/>
    </row>
    <row r="6" spans="1:36" ht="24" customHeight="1">
      <c r="A6" s="9">
        <v>3</v>
      </c>
      <c r="B6" s="109" t="s">
        <v>29</v>
      </c>
      <c r="C6" s="11">
        <v>67</v>
      </c>
      <c r="D6" s="11">
        <v>58</v>
      </c>
      <c r="E6" s="11"/>
      <c r="F6" s="48">
        <f t="shared" si="0"/>
        <v>37.5</v>
      </c>
      <c r="G6" s="91">
        <v>3</v>
      </c>
      <c r="H6" s="12">
        <f>$H$5</f>
        <v>310</v>
      </c>
      <c r="I6" s="44">
        <f>$I$5</f>
        <v>85</v>
      </c>
      <c r="J6" s="13">
        <v>117.7</v>
      </c>
      <c r="K6" s="44">
        <f>ROUNDUP(J6,0)</f>
        <v>118</v>
      </c>
      <c r="L6" s="11">
        <v>15</v>
      </c>
      <c r="M6" s="45">
        <f>ABS(K6-I6)+L6</f>
        <v>48</v>
      </c>
      <c r="N6" s="93">
        <v>5</v>
      </c>
      <c r="O6" s="14">
        <f t="shared" si="1"/>
        <v>85.5</v>
      </c>
      <c r="P6" s="15">
        <v>62.65</v>
      </c>
      <c r="Q6" s="16"/>
      <c r="R6" s="17">
        <v>79.85</v>
      </c>
      <c r="S6" s="16"/>
      <c r="T6" s="17">
        <v>57.13</v>
      </c>
      <c r="U6" s="16"/>
      <c r="V6" s="17">
        <v>67.97</v>
      </c>
      <c r="W6" s="16"/>
      <c r="X6" s="38">
        <f>P6+Q6+R6+S6+T6+U6+V6+W6</f>
        <v>267.6</v>
      </c>
      <c r="Y6" s="99">
        <v>6</v>
      </c>
      <c r="Z6" s="18">
        <f>X6+O6</f>
        <v>353.1</v>
      </c>
      <c r="AA6" s="102">
        <v>7</v>
      </c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4" customHeight="1">
      <c r="A7" s="9">
        <v>4</v>
      </c>
      <c r="B7" s="55" t="s">
        <v>30</v>
      </c>
      <c r="C7" s="11">
        <v>60</v>
      </c>
      <c r="D7" s="11">
        <v>45</v>
      </c>
      <c r="E7" s="11"/>
      <c r="F7" s="48">
        <f t="shared" si="0"/>
        <v>47.5</v>
      </c>
      <c r="G7" s="91">
        <v>8</v>
      </c>
      <c r="H7" s="12">
        <f aca="true" t="shared" si="2" ref="H7:H19">$H$5</f>
        <v>310</v>
      </c>
      <c r="I7" s="44">
        <f aca="true" t="shared" si="3" ref="I7:I19">$I$5</f>
        <v>85</v>
      </c>
      <c r="J7" s="13">
        <v>129.18</v>
      </c>
      <c r="K7" s="44">
        <f>ROUNDUP(J7,0)</f>
        <v>130</v>
      </c>
      <c r="L7" s="11">
        <v>30</v>
      </c>
      <c r="M7" s="45">
        <f>ABS(K7-I7)+L7</f>
        <v>75</v>
      </c>
      <c r="N7" s="93"/>
      <c r="O7" s="14">
        <f t="shared" si="1"/>
        <v>122.5</v>
      </c>
      <c r="P7" s="15"/>
      <c r="Q7" s="16" t="s">
        <v>45</v>
      </c>
      <c r="R7" s="17"/>
      <c r="S7" s="16"/>
      <c r="T7" s="17"/>
      <c r="U7" s="16"/>
      <c r="V7" s="17"/>
      <c r="W7" s="16"/>
      <c r="X7" s="38" t="e">
        <f>P7+Q7+R7+S7+T7+U7+V7+W7</f>
        <v>#VALUE!</v>
      </c>
      <c r="Y7" s="99"/>
      <c r="Z7" s="18" t="e">
        <f>X7+O7</f>
        <v>#VALUE!</v>
      </c>
      <c r="AA7" s="10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24" customHeight="1">
      <c r="A8" s="9">
        <v>5</v>
      </c>
      <c r="B8" s="57" t="s">
        <v>31</v>
      </c>
      <c r="C8" s="11">
        <v>73</v>
      </c>
      <c r="D8" s="11">
        <v>55</v>
      </c>
      <c r="E8" s="11"/>
      <c r="F8" s="48">
        <f t="shared" si="0"/>
        <v>36</v>
      </c>
      <c r="G8" s="91">
        <v>2</v>
      </c>
      <c r="H8" s="12">
        <f t="shared" si="2"/>
        <v>310</v>
      </c>
      <c r="I8" s="44">
        <f t="shared" si="3"/>
        <v>85</v>
      </c>
      <c r="J8" s="13">
        <v>95.19</v>
      </c>
      <c r="K8" s="44">
        <f>ROUNDUP(J8,0)</f>
        <v>96</v>
      </c>
      <c r="L8" s="11"/>
      <c r="M8" s="45">
        <f>ABS(K8-I8)+L8</f>
        <v>11</v>
      </c>
      <c r="N8" s="93">
        <v>2</v>
      </c>
      <c r="O8" s="14">
        <f t="shared" si="1"/>
        <v>47</v>
      </c>
      <c r="P8" s="15">
        <v>48.6</v>
      </c>
      <c r="Q8" s="16"/>
      <c r="R8" s="17">
        <v>46.13</v>
      </c>
      <c r="S8" s="16"/>
      <c r="T8" s="17">
        <v>43.03</v>
      </c>
      <c r="U8" s="16"/>
      <c r="V8" s="17">
        <v>45.28</v>
      </c>
      <c r="W8" s="16"/>
      <c r="X8" s="38">
        <f>P8+Q8+R8+S8+T8+U8+V8+W8</f>
        <v>183.04</v>
      </c>
      <c r="Y8" s="99">
        <v>2</v>
      </c>
      <c r="Z8" s="18">
        <f>X8+O8</f>
        <v>230.04</v>
      </c>
      <c r="AA8" s="102">
        <v>2</v>
      </c>
      <c r="AB8" s="42"/>
      <c r="AC8" s="42"/>
      <c r="AD8" s="42"/>
      <c r="AE8" s="52"/>
      <c r="AF8" s="42"/>
      <c r="AG8" s="42"/>
      <c r="AH8" s="42"/>
      <c r="AI8" s="42"/>
      <c r="AJ8" s="42"/>
    </row>
    <row r="9" spans="1:36" ht="24" customHeight="1">
      <c r="A9" s="9">
        <v>6</v>
      </c>
      <c r="B9" s="109" t="s">
        <v>32</v>
      </c>
      <c r="C9" s="11">
        <v>61</v>
      </c>
      <c r="D9" s="11">
        <v>47</v>
      </c>
      <c r="E9" s="11"/>
      <c r="F9" s="48">
        <f t="shared" si="0"/>
        <v>46</v>
      </c>
      <c r="G9" s="91">
        <v>7</v>
      </c>
      <c r="H9" s="12">
        <f>$H$5</f>
        <v>310</v>
      </c>
      <c r="I9" s="44">
        <f>$I$5</f>
        <v>85</v>
      </c>
      <c r="J9" s="13">
        <v>99.75</v>
      </c>
      <c r="K9" s="44">
        <f>ROUNDUP(J9,0)</f>
        <v>100</v>
      </c>
      <c r="L9" s="11">
        <v>25</v>
      </c>
      <c r="M9" s="45">
        <f>ABS(K9-I9)+L9</f>
        <v>40</v>
      </c>
      <c r="N9" s="93">
        <v>6</v>
      </c>
      <c r="O9" s="14">
        <f t="shared" si="1"/>
        <v>86</v>
      </c>
      <c r="P9" s="15">
        <v>46.85</v>
      </c>
      <c r="Q9" s="16"/>
      <c r="R9" s="17">
        <v>45.03</v>
      </c>
      <c r="S9" s="16"/>
      <c r="T9" s="17">
        <v>52.25</v>
      </c>
      <c r="U9" s="16"/>
      <c r="V9" s="17">
        <v>62.19</v>
      </c>
      <c r="W9" s="16">
        <v>20</v>
      </c>
      <c r="X9" s="38">
        <f>P9+Q9+R9+S9+T9+U9+V9+W9</f>
        <v>226.32</v>
      </c>
      <c r="Y9" s="99">
        <v>5</v>
      </c>
      <c r="Z9" s="18">
        <f>X9+O9</f>
        <v>312.32</v>
      </c>
      <c r="AA9" s="102">
        <v>5</v>
      </c>
      <c r="AB9" s="42"/>
      <c r="AC9" s="42"/>
      <c r="AD9" s="42"/>
      <c r="AE9" s="42"/>
      <c r="AF9" s="42"/>
      <c r="AG9" s="42"/>
      <c r="AH9" s="42"/>
      <c r="AI9" s="42"/>
      <c r="AJ9" s="42"/>
    </row>
    <row r="10" spans="1:36" ht="24" customHeight="1">
      <c r="A10" s="9">
        <v>7</v>
      </c>
      <c r="B10" s="55" t="s">
        <v>33</v>
      </c>
      <c r="C10" s="11">
        <v>70</v>
      </c>
      <c r="D10" s="11">
        <v>46</v>
      </c>
      <c r="E10" s="11"/>
      <c r="F10" s="48">
        <f t="shared" si="0"/>
        <v>42</v>
      </c>
      <c r="G10" s="91">
        <v>5</v>
      </c>
      <c r="H10" s="12">
        <f t="shared" si="2"/>
        <v>310</v>
      </c>
      <c r="I10" s="44">
        <f t="shared" si="3"/>
        <v>85</v>
      </c>
      <c r="J10" s="13">
        <v>129.16</v>
      </c>
      <c r="K10" s="44">
        <f>ROUNDUP(J10,0)</f>
        <v>130</v>
      </c>
      <c r="L10" s="11"/>
      <c r="M10" s="45">
        <f>ABS(K10-I10)+L10</f>
        <v>45</v>
      </c>
      <c r="N10" s="93">
        <v>7</v>
      </c>
      <c r="O10" s="14">
        <f t="shared" si="1"/>
        <v>87</v>
      </c>
      <c r="P10" s="15">
        <v>51.12</v>
      </c>
      <c r="Q10" s="16"/>
      <c r="R10" s="17">
        <v>59.59</v>
      </c>
      <c r="S10" s="16"/>
      <c r="T10" s="17">
        <v>48.25</v>
      </c>
      <c r="U10" s="16"/>
      <c r="V10" s="17">
        <v>56.09</v>
      </c>
      <c r="W10" s="16"/>
      <c r="X10" s="38">
        <f>P10+Q10+R10+S10+T10+U10+V10+W10</f>
        <v>215.05</v>
      </c>
      <c r="Y10" s="99">
        <v>4</v>
      </c>
      <c r="Z10" s="18">
        <f>X10+O10</f>
        <v>302.05</v>
      </c>
      <c r="AA10" s="102">
        <v>4</v>
      </c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ht="24" customHeight="1">
      <c r="A11" s="9">
        <v>8</v>
      </c>
      <c r="B11" s="57" t="s">
        <v>44</v>
      </c>
      <c r="C11" s="11"/>
      <c r="D11" s="11"/>
      <c r="E11" s="11"/>
      <c r="F11" s="48"/>
      <c r="G11" s="91"/>
      <c r="H11" s="12"/>
      <c r="I11" s="44"/>
      <c r="J11" s="13"/>
      <c r="K11" s="44"/>
      <c r="L11" s="11"/>
      <c r="M11" s="45"/>
      <c r="N11" s="93"/>
      <c r="O11" s="14"/>
      <c r="P11" s="15"/>
      <c r="Q11" s="16"/>
      <c r="R11" s="17"/>
      <c r="S11" s="16"/>
      <c r="T11" s="17"/>
      <c r="U11" s="16"/>
      <c r="V11" s="17"/>
      <c r="W11" s="16"/>
      <c r="X11" s="38">
        <f>P11+Q11+R11+S11+T11+U11+V11+W11</f>
        <v>0</v>
      </c>
      <c r="Y11" s="99"/>
      <c r="Z11" s="18">
        <f>X11+O11</f>
        <v>0</v>
      </c>
      <c r="AA11" s="102"/>
      <c r="AB11" s="42"/>
      <c r="AC11" s="42"/>
      <c r="AD11" s="42"/>
      <c r="AE11" s="52"/>
      <c r="AF11" s="42"/>
      <c r="AG11" s="42"/>
      <c r="AH11" s="42"/>
      <c r="AI11" s="42"/>
      <c r="AJ11" s="42"/>
    </row>
    <row r="12" spans="1:36" ht="24" customHeight="1">
      <c r="A12" s="9">
        <v>16</v>
      </c>
      <c r="B12" s="109" t="s">
        <v>34</v>
      </c>
      <c r="C12" s="11">
        <v>75</v>
      </c>
      <c r="D12" s="11">
        <v>60</v>
      </c>
      <c r="E12" s="11"/>
      <c r="F12" s="48">
        <f t="shared" si="0"/>
        <v>32.5</v>
      </c>
      <c r="G12" s="91">
        <v>1</v>
      </c>
      <c r="H12" s="12">
        <f>$H$5</f>
        <v>310</v>
      </c>
      <c r="I12" s="44">
        <f>$I$5</f>
        <v>85</v>
      </c>
      <c r="J12" s="13">
        <v>87.37</v>
      </c>
      <c r="K12" s="44">
        <f>ROUNDUP(J12,0)</f>
        <v>88</v>
      </c>
      <c r="L12" s="11"/>
      <c r="M12" s="45">
        <f>ABS(K12-I12)+L12</f>
        <v>3</v>
      </c>
      <c r="N12" s="93">
        <v>1</v>
      </c>
      <c r="O12" s="14">
        <f t="shared" si="1"/>
        <v>35.5</v>
      </c>
      <c r="P12" s="15">
        <v>37.69</v>
      </c>
      <c r="Q12" s="16"/>
      <c r="R12" s="17">
        <v>39.81</v>
      </c>
      <c r="S12" s="16"/>
      <c r="T12" s="17">
        <v>38.94</v>
      </c>
      <c r="U12" s="16"/>
      <c r="V12" s="17">
        <v>41.12</v>
      </c>
      <c r="W12" s="16"/>
      <c r="X12" s="38">
        <f>P12+Q12+R12+S12+T12+U12+V12+W12</f>
        <v>157.56</v>
      </c>
      <c r="Y12" s="99">
        <v>1</v>
      </c>
      <c r="Z12" s="18">
        <f>X12+O12</f>
        <v>193.06</v>
      </c>
      <c r="AA12" s="102">
        <v>1</v>
      </c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6" ht="24" customHeight="1">
      <c r="A13" s="9">
        <v>17</v>
      </c>
      <c r="B13" s="55" t="s">
        <v>35</v>
      </c>
      <c r="C13" s="11">
        <v>67</v>
      </c>
      <c r="D13" s="11">
        <v>52</v>
      </c>
      <c r="E13" s="11"/>
      <c r="F13" s="48">
        <f t="shared" si="0"/>
        <v>40.5</v>
      </c>
      <c r="G13" s="91">
        <v>4</v>
      </c>
      <c r="H13" s="12">
        <f t="shared" si="2"/>
        <v>310</v>
      </c>
      <c r="I13" s="44">
        <f t="shared" si="3"/>
        <v>85</v>
      </c>
      <c r="J13" s="13">
        <v>91.38</v>
      </c>
      <c r="K13" s="44">
        <f>ROUNDUP(J13,0)</f>
        <v>92</v>
      </c>
      <c r="L13" s="11"/>
      <c r="M13" s="45">
        <f>ABS(K13-I13)+L13</f>
        <v>7</v>
      </c>
      <c r="N13" s="93">
        <v>3</v>
      </c>
      <c r="O13" s="14">
        <f t="shared" si="1"/>
        <v>47.5</v>
      </c>
      <c r="P13" s="15">
        <v>39.66</v>
      </c>
      <c r="Q13" s="16"/>
      <c r="R13" s="17">
        <v>38.46</v>
      </c>
      <c r="S13" s="16"/>
      <c r="T13" s="17">
        <v>37.56</v>
      </c>
      <c r="U13" s="16"/>
      <c r="V13" s="17">
        <v>169.44</v>
      </c>
      <c r="W13" s="16">
        <v>6</v>
      </c>
      <c r="X13" s="38">
        <f>P13+Q13+R13+S13+T13+U13+V13+W13</f>
        <v>291.12</v>
      </c>
      <c r="Y13" s="99">
        <v>7</v>
      </c>
      <c r="Z13" s="18">
        <f>X13+O13</f>
        <v>338.62</v>
      </c>
      <c r="AA13" s="102">
        <v>6</v>
      </c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6" ht="24" customHeight="1">
      <c r="A14" s="9"/>
      <c r="B14" s="57"/>
      <c r="C14" s="11"/>
      <c r="D14" s="11"/>
      <c r="E14" s="11"/>
      <c r="F14" s="48"/>
      <c r="G14" s="91"/>
      <c r="H14" s="12"/>
      <c r="I14" s="44"/>
      <c r="J14" s="13"/>
      <c r="K14" s="44"/>
      <c r="L14" s="11"/>
      <c r="M14" s="45"/>
      <c r="N14" s="93"/>
      <c r="O14" s="14"/>
      <c r="P14" s="15"/>
      <c r="Q14" s="16"/>
      <c r="R14" s="17"/>
      <c r="S14" s="16"/>
      <c r="T14" s="17"/>
      <c r="U14" s="16"/>
      <c r="V14" s="17"/>
      <c r="W14" s="16"/>
      <c r="X14" s="38"/>
      <c r="Y14" s="99"/>
      <c r="Z14" s="18"/>
      <c r="AA14" s="102"/>
      <c r="AB14" s="42"/>
      <c r="AC14" s="42"/>
      <c r="AD14" s="42"/>
      <c r="AE14" s="52"/>
      <c r="AF14" s="42"/>
      <c r="AG14" s="42"/>
      <c r="AH14" s="42"/>
      <c r="AI14" s="42"/>
      <c r="AJ14" s="42"/>
    </row>
    <row r="15" spans="1:36" ht="24" customHeight="1" hidden="1">
      <c r="A15" s="9"/>
      <c r="B15" s="55"/>
      <c r="C15" s="11"/>
      <c r="D15" s="11"/>
      <c r="E15" s="11"/>
      <c r="F15" s="48">
        <f t="shared" si="0"/>
        <v>100</v>
      </c>
      <c r="G15" s="91"/>
      <c r="H15" s="12">
        <f t="shared" si="2"/>
        <v>310</v>
      </c>
      <c r="I15" s="44">
        <f t="shared" si="3"/>
        <v>85</v>
      </c>
      <c r="J15" s="13"/>
      <c r="K15" s="44">
        <f>ROUNDUP(J15,0)</f>
        <v>0</v>
      </c>
      <c r="L15" s="11"/>
      <c r="M15" s="45">
        <f>ABS(K15-I15)+L15</f>
        <v>85</v>
      </c>
      <c r="N15" s="93"/>
      <c r="O15" s="14">
        <f t="shared" si="1"/>
        <v>185</v>
      </c>
      <c r="P15" s="15"/>
      <c r="Q15" s="16"/>
      <c r="R15" s="17"/>
      <c r="S15" s="16"/>
      <c r="T15" s="17"/>
      <c r="U15" s="16"/>
      <c r="V15" s="17"/>
      <c r="W15" s="16"/>
      <c r="X15" s="38">
        <f>P15+Q15+R15+S15+T15+U15+V15+W15</f>
        <v>0</v>
      </c>
      <c r="Y15" s="99"/>
      <c r="Z15" s="18">
        <f>X15+O15</f>
        <v>185</v>
      </c>
      <c r="AA15" s="10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ht="24" customHeight="1" hidden="1">
      <c r="A16" s="9"/>
      <c r="B16" s="57"/>
      <c r="C16" s="11"/>
      <c r="D16" s="11"/>
      <c r="E16" s="11"/>
      <c r="F16" s="48">
        <f t="shared" si="0"/>
        <v>100</v>
      </c>
      <c r="G16" s="91"/>
      <c r="H16" s="12">
        <f t="shared" si="2"/>
        <v>310</v>
      </c>
      <c r="I16" s="44">
        <f t="shared" si="3"/>
        <v>85</v>
      </c>
      <c r="J16" s="13"/>
      <c r="K16" s="44">
        <f>ROUNDUP(J16,0)</f>
        <v>0</v>
      </c>
      <c r="L16" s="11"/>
      <c r="M16" s="45">
        <f>ABS(K16-I16)+L16</f>
        <v>85</v>
      </c>
      <c r="N16" s="93"/>
      <c r="O16" s="14">
        <f t="shared" si="1"/>
        <v>185</v>
      </c>
      <c r="P16" s="15"/>
      <c r="Q16" s="16"/>
      <c r="R16" s="17"/>
      <c r="S16" s="16"/>
      <c r="T16" s="17"/>
      <c r="U16" s="16"/>
      <c r="V16" s="17"/>
      <c r="W16" s="16"/>
      <c r="X16" s="38">
        <f>P16+Q16+R16+S16+T16+U16+V16+W16</f>
        <v>0</v>
      </c>
      <c r="Y16" s="99"/>
      <c r="Z16" s="18">
        <f>X16+O16</f>
        <v>185</v>
      </c>
      <c r="AA16" s="102"/>
      <c r="AB16" s="42"/>
      <c r="AC16" s="42"/>
      <c r="AD16" s="42"/>
      <c r="AE16" s="52"/>
      <c r="AF16" s="42"/>
      <c r="AG16" s="42"/>
      <c r="AH16" s="42"/>
      <c r="AI16" s="42"/>
      <c r="AJ16" s="42"/>
    </row>
    <row r="17" spans="1:36" ht="24" customHeight="1">
      <c r="A17" s="118"/>
      <c r="B17" s="119"/>
      <c r="C17" s="120"/>
      <c r="D17" s="120"/>
      <c r="E17" s="120"/>
      <c r="F17" s="49"/>
      <c r="G17" s="121"/>
      <c r="H17" s="120"/>
      <c r="I17" s="122"/>
      <c r="J17" s="41"/>
      <c r="K17" s="44"/>
      <c r="L17" s="120"/>
      <c r="M17" s="45"/>
      <c r="N17" s="123"/>
      <c r="O17" s="37"/>
      <c r="P17" s="124"/>
      <c r="Q17" s="125"/>
      <c r="R17" s="124"/>
      <c r="S17" s="125"/>
      <c r="T17" s="124"/>
      <c r="U17" s="125"/>
      <c r="V17" s="124"/>
      <c r="W17" s="125"/>
      <c r="X17" s="37"/>
      <c r="Y17" s="101"/>
      <c r="Z17" s="41"/>
      <c r="AA17" s="126"/>
      <c r="AB17" s="42"/>
      <c r="AC17" s="42"/>
      <c r="AD17" s="42"/>
      <c r="AE17" s="52"/>
      <c r="AF17" s="42"/>
      <c r="AG17" s="42"/>
      <c r="AH17" s="42"/>
      <c r="AI17" s="42"/>
      <c r="AJ17" s="42"/>
    </row>
    <row r="18" spans="1:36" s="36" customFormat="1" ht="34.5" customHeight="1">
      <c r="A18" s="53" t="s">
        <v>7</v>
      </c>
      <c r="B18" s="54"/>
      <c r="C18" s="54"/>
      <c r="D18" s="54"/>
      <c r="E18" s="54"/>
      <c r="F18" s="49"/>
      <c r="G18" s="54"/>
      <c r="H18" s="54"/>
      <c r="I18" s="54"/>
      <c r="J18" s="54"/>
      <c r="K18" s="44"/>
      <c r="L18" s="54"/>
      <c r="M18" s="45"/>
      <c r="N18" s="54"/>
      <c r="O18" s="37"/>
      <c r="P18" s="54"/>
      <c r="Q18" s="54"/>
      <c r="R18" s="54"/>
      <c r="S18" s="54"/>
      <c r="T18" s="54"/>
      <c r="U18" s="54"/>
      <c r="V18" s="54"/>
      <c r="W18" s="54"/>
      <c r="X18" s="37"/>
      <c r="Y18" s="37"/>
      <c r="Z18" s="41"/>
      <c r="AA18" s="61"/>
      <c r="AB18" s="59"/>
      <c r="AC18" s="59"/>
      <c r="AD18" s="59"/>
      <c r="AE18" s="59"/>
      <c r="AF18" s="59"/>
      <c r="AG18" s="59"/>
      <c r="AH18" s="59"/>
      <c r="AI18" s="59"/>
      <c r="AJ18" s="59"/>
    </row>
    <row r="19" spans="1:36" ht="24" customHeight="1">
      <c r="A19" s="29">
        <v>11</v>
      </c>
      <c r="B19" s="58" t="s">
        <v>36</v>
      </c>
      <c r="C19" s="11">
        <v>77</v>
      </c>
      <c r="D19" s="11">
        <v>58</v>
      </c>
      <c r="E19" s="30"/>
      <c r="F19" s="50">
        <f>100-(C19+D19)/2+E19</f>
        <v>32.5</v>
      </c>
      <c r="G19" s="92">
        <v>1</v>
      </c>
      <c r="H19" s="12">
        <f t="shared" si="2"/>
        <v>310</v>
      </c>
      <c r="I19" s="44">
        <f t="shared" si="3"/>
        <v>85</v>
      </c>
      <c r="J19" s="30">
        <v>93.28</v>
      </c>
      <c r="K19" s="44">
        <f>ROUNDUP(J19,0)</f>
        <v>94</v>
      </c>
      <c r="L19" s="30">
        <v>5</v>
      </c>
      <c r="M19" s="45">
        <f>ABS(K19-I19)+L19</f>
        <v>14</v>
      </c>
      <c r="N19" s="94">
        <v>1</v>
      </c>
      <c r="O19" s="31">
        <f>F19+M19</f>
        <v>46.5</v>
      </c>
      <c r="P19" s="32">
        <v>38.15</v>
      </c>
      <c r="Q19" s="33"/>
      <c r="R19" s="34">
        <v>51.94</v>
      </c>
      <c r="S19" s="33"/>
      <c r="T19" s="34">
        <v>37.19</v>
      </c>
      <c r="U19" s="33"/>
      <c r="V19" s="34">
        <v>38.59</v>
      </c>
      <c r="W19" s="33"/>
      <c r="X19" s="40">
        <f>P19+Q19+R19+S19+T19+U19+V19+W19</f>
        <v>165.87</v>
      </c>
      <c r="Y19" s="99">
        <v>1</v>
      </c>
      <c r="Z19" s="35">
        <f>X19+O19</f>
        <v>212.37</v>
      </c>
      <c r="AA19" s="103">
        <v>1</v>
      </c>
      <c r="AB19" s="42"/>
      <c r="AC19" s="42"/>
      <c r="AD19" s="42"/>
      <c r="AE19" s="42"/>
      <c r="AF19" s="42"/>
      <c r="AG19" s="42"/>
      <c r="AH19" s="42"/>
      <c r="AI19" s="42"/>
      <c r="AJ19" s="42"/>
    </row>
    <row r="20" spans="1:36" ht="24" customHeight="1">
      <c r="A20" s="9"/>
      <c r="B20" s="90"/>
      <c r="C20" s="11"/>
      <c r="D20" s="11"/>
      <c r="E20" s="11"/>
      <c r="F20" s="48"/>
      <c r="G20" s="92"/>
      <c r="H20" s="12"/>
      <c r="I20" s="44"/>
      <c r="J20" s="11"/>
      <c r="K20" s="44"/>
      <c r="L20" s="11"/>
      <c r="M20" s="45"/>
      <c r="N20" s="94"/>
      <c r="O20" s="14"/>
      <c r="P20" s="15"/>
      <c r="Q20" s="16"/>
      <c r="R20" s="17"/>
      <c r="S20" s="16"/>
      <c r="T20" s="17"/>
      <c r="U20" s="16"/>
      <c r="V20" s="17"/>
      <c r="W20" s="16"/>
      <c r="X20" s="38"/>
      <c r="Y20" s="99"/>
      <c r="Z20" s="18"/>
      <c r="AA20" s="103"/>
      <c r="AB20" s="42"/>
      <c r="AC20" s="42"/>
      <c r="AD20" s="42"/>
      <c r="AE20" s="42"/>
      <c r="AF20" s="42"/>
      <c r="AG20" s="42"/>
      <c r="AH20" s="42"/>
      <c r="AI20" s="42"/>
      <c r="AJ20" s="42"/>
    </row>
    <row r="21" spans="1:36" ht="24" customHeight="1">
      <c r="A21" s="9"/>
      <c r="B21" s="55"/>
      <c r="C21" s="11"/>
      <c r="D21" s="11"/>
      <c r="E21" s="23"/>
      <c r="F21" s="51"/>
      <c r="G21" s="92"/>
      <c r="H21" s="12"/>
      <c r="I21" s="44"/>
      <c r="J21" s="11"/>
      <c r="K21" s="44"/>
      <c r="L21" s="11"/>
      <c r="M21" s="45"/>
      <c r="N21" s="94"/>
      <c r="O21" s="24"/>
      <c r="P21" s="25"/>
      <c r="Q21" s="26"/>
      <c r="R21" s="27"/>
      <c r="S21" s="26"/>
      <c r="T21" s="27"/>
      <c r="U21" s="26"/>
      <c r="V21" s="27"/>
      <c r="W21" s="26"/>
      <c r="X21" s="39"/>
      <c r="Y21" s="100"/>
      <c r="Z21" s="28"/>
      <c r="AA21" s="103"/>
      <c r="AB21" s="42"/>
      <c r="AC21" s="42"/>
      <c r="AD21" s="42"/>
      <c r="AE21" s="42"/>
      <c r="AF21" s="42"/>
      <c r="AG21" s="42"/>
      <c r="AH21" s="42"/>
      <c r="AI21" s="42"/>
      <c r="AJ21" s="42"/>
    </row>
    <row r="22" spans="1:36" ht="24" customHeight="1">
      <c r="A22" s="43"/>
      <c r="B22" s="56"/>
      <c r="C22" s="64"/>
      <c r="D22" s="64"/>
      <c r="E22" s="64"/>
      <c r="F22" s="65"/>
      <c r="G22" s="70"/>
      <c r="H22" s="64"/>
      <c r="I22" s="71"/>
      <c r="J22" s="81"/>
      <c r="K22" s="83"/>
      <c r="L22" s="81"/>
      <c r="M22" s="84"/>
      <c r="N22" s="72"/>
      <c r="O22" s="66"/>
      <c r="P22" s="67"/>
      <c r="Q22" s="68"/>
      <c r="R22" s="67"/>
      <c r="S22" s="68"/>
      <c r="T22" s="67"/>
      <c r="U22" s="68"/>
      <c r="V22" s="67"/>
      <c r="W22" s="68"/>
      <c r="X22" s="66"/>
      <c r="Y22" s="66"/>
      <c r="Z22" s="69"/>
      <c r="AA22" s="73"/>
      <c r="AB22" s="42"/>
      <c r="AC22" s="42"/>
      <c r="AD22" s="42"/>
      <c r="AE22" s="42"/>
      <c r="AF22" s="42"/>
      <c r="AG22" s="42"/>
      <c r="AH22" s="42"/>
      <c r="AI22" s="42"/>
      <c r="AJ22" s="42"/>
    </row>
    <row r="23" spans="1:36" ht="24" customHeight="1">
      <c r="A23" s="74" t="s">
        <v>24</v>
      </c>
      <c r="B23" s="74"/>
      <c r="C23" s="81"/>
      <c r="D23" s="81"/>
      <c r="E23" s="81"/>
      <c r="F23" s="82"/>
      <c r="G23" s="70"/>
      <c r="H23" s="81"/>
      <c r="I23" s="83"/>
      <c r="J23" s="81"/>
      <c r="K23" s="83"/>
      <c r="L23" s="81"/>
      <c r="M23" s="84"/>
      <c r="N23" s="72"/>
      <c r="O23" s="85"/>
      <c r="P23" s="86"/>
      <c r="Q23" s="87"/>
      <c r="R23" s="86"/>
      <c r="S23" s="87"/>
      <c r="T23" s="86"/>
      <c r="U23" s="87"/>
      <c r="V23" s="86"/>
      <c r="W23" s="87"/>
      <c r="X23" s="85"/>
      <c r="Y23" s="85"/>
      <c r="Z23" s="88"/>
      <c r="AA23" s="89"/>
      <c r="AB23" s="42"/>
      <c r="AC23" s="42"/>
      <c r="AD23" s="42"/>
      <c r="AE23" s="42"/>
      <c r="AF23" s="42"/>
      <c r="AG23" s="42"/>
      <c r="AH23" s="42"/>
      <c r="AI23" s="42"/>
      <c r="AJ23" s="42"/>
    </row>
    <row r="24" spans="1:28" ht="19.5" customHeight="1">
      <c r="A24" s="22">
        <v>1</v>
      </c>
      <c r="B24" s="90" t="s">
        <v>37</v>
      </c>
      <c r="C24" s="11">
        <v>68</v>
      </c>
      <c r="D24" s="11">
        <v>50</v>
      </c>
      <c r="E24" s="23"/>
      <c r="F24" s="51">
        <f>100-(C24+D24)/2+E24</f>
        <v>41</v>
      </c>
      <c r="G24" s="92">
        <v>3</v>
      </c>
      <c r="H24" s="12">
        <f>$H$5</f>
        <v>310</v>
      </c>
      <c r="I24" s="44">
        <f>$I$5</f>
        <v>85</v>
      </c>
      <c r="J24" s="23">
        <v>112.25</v>
      </c>
      <c r="K24" s="44">
        <f>ROUNDUP(J24,0)</f>
        <v>113</v>
      </c>
      <c r="L24" s="23">
        <v>10</v>
      </c>
      <c r="M24" s="45">
        <f>ABS(K24-I24)+L24</f>
        <v>38</v>
      </c>
      <c r="N24" s="94">
        <v>3</v>
      </c>
      <c r="O24" s="24">
        <f>F24+M24</f>
        <v>79</v>
      </c>
      <c r="P24" s="25">
        <v>48.9</v>
      </c>
      <c r="Q24" s="26"/>
      <c r="R24" s="27">
        <v>51.75</v>
      </c>
      <c r="S24" s="26"/>
      <c r="T24" s="27">
        <v>49.28</v>
      </c>
      <c r="U24" s="26"/>
      <c r="V24" s="27">
        <v>49.75</v>
      </c>
      <c r="W24" s="26"/>
      <c r="X24" s="39">
        <f>P24+Q24+R24+S24+T24+U24+V24+W24</f>
        <v>199.68</v>
      </c>
      <c r="Y24" s="100">
        <v>1</v>
      </c>
      <c r="Z24" s="28">
        <f>X24+O24</f>
        <v>278.68</v>
      </c>
      <c r="AA24" s="103">
        <v>1</v>
      </c>
      <c r="AB24" t="s">
        <v>5</v>
      </c>
    </row>
    <row r="25" spans="1:36" ht="24" customHeight="1">
      <c r="A25" s="9">
        <v>14</v>
      </c>
      <c r="B25" s="57" t="s">
        <v>38</v>
      </c>
      <c r="C25" s="11">
        <v>74</v>
      </c>
      <c r="D25" s="11">
        <v>59</v>
      </c>
      <c r="E25" s="11"/>
      <c r="F25" s="48">
        <f>100-(C25+D25)/2+E25</f>
        <v>33.5</v>
      </c>
      <c r="G25" s="91">
        <v>2</v>
      </c>
      <c r="H25" s="12">
        <f>$H$5</f>
        <v>310</v>
      </c>
      <c r="I25" s="44">
        <f>$I$5</f>
        <v>85</v>
      </c>
      <c r="J25" s="13">
        <v>107.41</v>
      </c>
      <c r="K25" s="44">
        <f>ROUNDUP(J25,0)</f>
        <v>108</v>
      </c>
      <c r="L25" s="11">
        <v>20</v>
      </c>
      <c r="M25" s="45">
        <f>ABS(K25-I25)+L25</f>
        <v>43</v>
      </c>
      <c r="N25" s="93">
        <v>2</v>
      </c>
      <c r="O25" s="14">
        <f>F25+M25</f>
        <v>76.5</v>
      </c>
      <c r="P25" s="15"/>
      <c r="Q25" s="16" t="s">
        <v>45</v>
      </c>
      <c r="R25" s="17"/>
      <c r="S25" s="16"/>
      <c r="T25" s="17"/>
      <c r="U25" s="16"/>
      <c r="V25" s="17"/>
      <c r="W25" s="16"/>
      <c r="X25" s="38" t="e">
        <f>P25+Q25+R25+S25+T25+U25+V25+W25</f>
        <v>#VALUE!</v>
      </c>
      <c r="Y25" s="99"/>
      <c r="Z25" s="18" t="e">
        <f>X25+O25</f>
        <v>#VALUE!</v>
      </c>
      <c r="AA25" s="102"/>
      <c r="AB25" s="42"/>
      <c r="AC25" s="42"/>
      <c r="AD25" s="42"/>
      <c r="AE25" s="52"/>
      <c r="AF25" s="42"/>
      <c r="AG25" s="42"/>
      <c r="AH25" s="42"/>
      <c r="AI25" s="42"/>
      <c r="AJ25" s="42"/>
    </row>
    <row r="26" spans="1:36" ht="24" customHeight="1">
      <c r="A26" s="9">
        <v>15</v>
      </c>
      <c r="B26" s="55" t="s">
        <v>39</v>
      </c>
      <c r="C26" s="11">
        <v>70</v>
      </c>
      <c r="D26" s="11">
        <v>65</v>
      </c>
      <c r="E26" s="11"/>
      <c r="F26" s="48">
        <f>100-(C26+D26)/2+E26</f>
        <v>32.5</v>
      </c>
      <c r="G26" s="91">
        <v>1</v>
      </c>
      <c r="H26" s="12">
        <f>$H$5</f>
        <v>310</v>
      </c>
      <c r="I26" s="44">
        <f>$I$5</f>
        <v>85</v>
      </c>
      <c r="J26" s="13">
        <v>103.59</v>
      </c>
      <c r="K26" s="44">
        <f>ROUNDUP(J26,0)</f>
        <v>104</v>
      </c>
      <c r="L26" s="11">
        <v>5</v>
      </c>
      <c r="M26" s="45">
        <f>ABS(K26-I26)+L26</f>
        <v>24</v>
      </c>
      <c r="N26" s="93">
        <v>1</v>
      </c>
      <c r="O26" s="14">
        <f>F26+M26</f>
        <v>56.5</v>
      </c>
      <c r="P26" s="15">
        <v>51.88</v>
      </c>
      <c r="Q26" s="16"/>
      <c r="R26" s="17">
        <v>55.43</v>
      </c>
      <c r="S26" s="16"/>
      <c r="T26" s="17">
        <v>53.56</v>
      </c>
      <c r="U26" s="16">
        <v>20</v>
      </c>
      <c r="V26" s="17">
        <v>48.66</v>
      </c>
      <c r="W26" s="16"/>
      <c r="X26" s="38">
        <f>P26+Q26+R26+S26+T26+U26+V26+W26</f>
        <v>229.53</v>
      </c>
      <c r="Y26" s="99">
        <v>2</v>
      </c>
      <c r="Z26" s="18">
        <f>X26+O26</f>
        <v>286.03</v>
      </c>
      <c r="AA26" s="102">
        <v>2</v>
      </c>
      <c r="AB26" s="42"/>
      <c r="AC26" s="42"/>
      <c r="AD26" s="42"/>
      <c r="AE26" s="42"/>
      <c r="AF26" s="42"/>
      <c r="AG26" s="42"/>
      <c r="AH26" s="42"/>
      <c r="AI26" s="42"/>
      <c r="AJ26" s="42"/>
    </row>
    <row r="27" spans="1:36" ht="24" customHeight="1">
      <c r="A27" s="9"/>
      <c r="B27" s="57"/>
      <c r="C27" s="11"/>
      <c r="D27" s="11"/>
      <c r="E27" s="11"/>
      <c r="F27" s="48"/>
      <c r="G27" s="91"/>
      <c r="H27" s="12"/>
      <c r="I27" s="44"/>
      <c r="J27" s="13"/>
      <c r="K27" s="44"/>
      <c r="L27" s="11"/>
      <c r="M27" s="45"/>
      <c r="N27" s="93"/>
      <c r="O27" s="14"/>
      <c r="P27" s="15"/>
      <c r="Q27" s="16"/>
      <c r="R27" s="17"/>
      <c r="S27" s="16"/>
      <c r="T27" s="17"/>
      <c r="U27" s="16"/>
      <c r="V27" s="17"/>
      <c r="W27" s="16"/>
      <c r="X27" s="38"/>
      <c r="Y27" s="99"/>
      <c r="Z27" s="18"/>
      <c r="AA27" s="102"/>
      <c r="AB27" s="42"/>
      <c r="AC27" s="42"/>
      <c r="AD27" s="42"/>
      <c r="AE27" s="52"/>
      <c r="AF27" s="42"/>
      <c r="AG27" s="42"/>
      <c r="AH27" s="42"/>
      <c r="AI27" s="42"/>
      <c r="AJ27" s="42"/>
    </row>
    <row r="28" spans="1:27" ht="19.5" customHeight="1" hidden="1">
      <c r="A28" s="22"/>
      <c r="B28" s="90"/>
      <c r="C28" s="11"/>
      <c r="D28" s="11"/>
      <c r="E28" s="11"/>
      <c r="F28" s="48"/>
      <c r="G28" s="92"/>
      <c r="H28" s="12"/>
      <c r="I28" s="44"/>
      <c r="J28" s="11"/>
      <c r="K28" s="44"/>
      <c r="L28" s="11"/>
      <c r="M28" s="45"/>
      <c r="N28" s="94"/>
      <c r="O28" s="14"/>
      <c r="P28" s="15"/>
      <c r="Q28" s="16"/>
      <c r="R28" s="17"/>
      <c r="S28" s="16"/>
      <c r="T28" s="17"/>
      <c r="U28" s="16"/>
      <c r="V28" s="17"/>
      <c r="W28" s="16"/>
      <c r="X28" s="38"/>
      <c r="Y28" s="99"/>
      <c r="Z28" s="18"/>
      <c r="AA28" s="112"/>
    </row>
    <row r="29" spans="1:27" s="42" customFormat="1" ht="24" customHeight="1">
      <c r="A29" s="43"/>
      <c r="B29" s="108"/>
      <c r="C29" s="81"/>
      <c r="D29" s="81"/>
      <c r="E29" s="81"/>
      <c r="F29" s="82"/>
      <c r="G29" s="70"/>
      <c r="H29" s="81"/>
      <c r="I29" s="83"/>
      <c r="J29" s="81"/>
      <c r="K29" s="83"/>
      <c r="L29" s="81"/>
      <c r="M29" s="84"/>
      <c r="N29" s="72"/>
      <c r="O29" s="85"/>
      <c r="P29" s="86"/>
      <c r="Q29" s="87"/>
      <c r="R29" s="86"/>
      <c r="S29" s="87"/>
      <c r="T29" s="86"/>
      <c r="U29" s="87"/>
      <c r="V29" s="86"/>
      <c r="W29" s="87"/>
      <c r="X29" s="85"/>
      <c r="Y29" s="113"/>
      <c r="Z29" s="88"/>
      <c r="AA29" s="114"/>
    </row>
    <row r="30" spans="1:27" ht="19.5" customHeight="1">
      <c r="A30" s="105" t="s">
        <v>26</v>
      </c>
      <c r="B30" s="106"/>
      <c r="C30" s="74"/>
      <c r="D30" s="74"/>
      <c r="E30" s="74"/>
      <c r="F30" s="75"/>
      <c r="G30" s="74"/>
      <c r="H30" s="74"/>
      <c r="I30" s="74"/>
      <c r="J30" s="74"/>
      <c r="K30" s="76"/>
      <c r="L30" s="74"/>
      <c r="M30" s="77"/>
      <c r="N30" s="74"/>
      <c r="O30" s="78"/>
      <c r="P30" s="74"/>
      <c r="Q30" s="74"/>
      <c r="R30" s="74"/>
      <c r="S30" s="74"/>
      <c r="T30" s="74"/>
      <c r="U30" s="74"/>
      <c r="V30" s="74"/>
      <c r="W30" s="74"/>
      <c r="X30" s="78"/>
      <c r="Y30" s="78"/>
      <c r="Z30" s="79"/>
      <c r="AA30" s="80"/>
    </row>
    <row r="31" spans="1:27" ht="19.5" customHeight="1">
      <c r="A31" s="127"/>
      <c r="B31" s="106"/>
      <c r="C31" s="74"/>
      <c r="D31" s="74"/>
      <c r="E31" s="107"/>
      <c r="F31" s="82"/>
      <c r="G31" s="74"/>
      <c r="H31" s="74"/>
      <c r="I31" s="74"/>
      <c r="J31" s="107"/>
      <c r="K31" s="76"/>
      <c r="L31" s="107"/>
      <c r="M31" s="77"/>
      <c r="N31" s="74"/>
      <c r="O31" s="85"/>
      <c r="P31" s="107"/>
      <c r="Q31" s="107"/>
      <c r="R31" s="107"/>
      <c r="S31" s="107"/>
      <c r="T31" s="107"/>
      <c r="U31" s="107"/>
      <c r="V31" s="107"/>
      <c r="W31" s="107"/>
      <c r="X31" s="85"/>
      <c r="Y31" s="85"/>
      <c r="Z31" s="88"/>
      <c r="AA31" s="80"/>
    </row>
    <row r="32" spans="1:27" ht="19.5" customHeight="1">
      <c r="A32" s="22">
        <v>12</v>
      </c>
      <c r="B32" s="90" t="s">
        <v>40</v>
      </c>
      <c r="C32" s="11">
        <v>73</v>
      </c>
      <c r="D32" s="11">
        <v>55</v>
      </c>
      <c r="E32" s="23"/>
      <c r="F32" s="51">
        <f>100-(C32+D32)/2+E32</f>
        <v>36</v>
      </c>
      <c r="G32" s="92">
        <v>1</v>
      </c>
      <c r="H32" s="12">
        <f>$H$5</f>
        <v>310</v>
      </c>
      <c r="I32" s="44">
        <f>$I$5</f>
        <v>85</v>
      </c>
      <c r="J32" s="23">
        <v>99.72</v>
      </c>
      <c r="K32" s="44">
        <f>ROUNDUP(J32,0)</f>
        <v>100</v>
      </c>
      <c r="L32" s="23">
        <v>5</v>
      </c>
      <c r="M32" s="45">
        <f>ABS(K32-I32)+L32</f>
        <v>20</v>
      </c>
      <c r="N32" s="94">
        <v>1</v>
      </c>
      <c r="O32" s="24">
        <f>F32+M32</f>
        <v>56</v>
      </c>
      <c r="P32" s="63">
        <v>36.91</v>
      </c>
      <c r="Q32" s="26"/>
      <c r="R32" s="27" t="s">
        <v>46</v>
      </c>
      <c r="S32" s="26"/>
      <c r="T32" s="27">
        <v>40.75</v>
      </c>
      <c r="U32" s="26">
        <v>20</v>
      </c>
      <c r="V32" s="27">
        <v>32.28</v>
      </c>
      <c r="W32" s="26"/>
      <c r="X32" s="39" t="e">
        <f>P32+Q32+R32+S32+T32+U32+V32+W32</f>
        <v>#VALUE!</v>
      </c>
      <c r="Y32" s="100"/>
      <c r="Z32" s="28" t="e">
        <f>X32+O32</f>
        <v>#VALUE!</v>
      </c>
      <c r="AA32" s="103"/>
    </row>
    <row r="33" spans="1:27" ht="19.5" customHeight="1">
      <c r="A33" s="9">
        <v>13</v>
      </c>
      <c r="B33" s="90" t="s">
        <v>27</v>
      </c>
      <c r="C33" s="11">
        <v>52</v>
      </c>
      <c r="D33" s="11">
        <v>44</v>
      </c>
      <c r="E33" s="11"/>
      <c r="F33" s="48">
        <f>100-(C33+D33)/2+E33</f>
        <v>52</v>
      </c>
      <c r="G33" s="92">
        <v>2</v>
      </c>
      <c r="H33" s="12">
        <f>$H$5</f>
        <v>310</v>
      </c>
      <c r="I33" s="44">
        <f>$I$5</f>
        <v>85</v>
      </c>
      <c r="J33" s="11">
        <v>116.37</v>
      </c>
      <c r="K33" s="44">
        <f>ROUNDUP(J33,0)</f>
        <v>117</v>
      </c>
      <c r="L33" s="11">
        <v>20</v>
      </c>
      <c r="M33" s="45">
        <f>ABS(K33-I33)+L33</f>
        <v>52</v>
      </c>
      <c r="N33" s="94">
        <v>2</v>
      </c>
      <c r="O33" s="14">
        <f>F33+M33</f>
        <v>104</v>
      </c>
      <c r="P33" s="128">
        <v>59.94</v>
      </c>
      <c r="Q33" s="16"/>
      <c r="R33" s="17">
        <v>65.44</v>
      </c>
      <c r="S33" s="16"/>
      <c r="T33" s="17">
        <v>58.19</v>
      </c>
      <c r="U33" s="16"/>
      <c r="V33" s="17">
        <v>64.68</v>
      </c>
      <c r="W33" s="16"/>
      <c r="X33" s="38">
        <f>P33+Q33+R33+S33+T33+U33+V33+W33</f>
        <v>248.25</v>
      </c>
      <c r="Y33" s="100">
        <v>1</v>
      </c>
      <c r="Z33" s="28">
        <f>X33+O33</f>
        <v>352.25</v>
      </c>
      <c r="AA33" s="103">
        <v>1</v>
      </c>
    </row>
    <row r="34" spans="1:28" ht="19.5" customHeight="1" hidden="1">
      <c r="A34" s="22"/>
      <c r="B34" s="90"/>
      <c r="C34" s="11"/>
      <c r="D34" s="11"/>
      <c r="E34" s="11"/>
      <c r="F34" s="48">
        <f>100-(C34+D34)/2+E34</f>
        <v>100</v>
      </c>
      <c r="G34" s="92"/>
      <c r="H34" s="12">
        <f>$H$5</f>
        <v>310</v>
      </c>
      <c r="I34" s="44">
        <f>$I$5</f>
        <v>85</v>
      </c>
      <c r="J34" s="11"/>
      <c r="K34" s="44">
        <f>ROUNDUP(J34,0)</f>
        <v>0</v>
      </c>
      <c r="L34" s="11"/>
      <c r="M34" s="45">
        <f>ABS(K34-I34)+L34</f>
        <v>85</v>
      </c>
      <c r="N34" s="94"/>
      <c r="O34" s="111">
        <f>F34+M34</f>
        <v>185</v>
      </c>
      <c r="P34" s="17"/>
      <c r="Q34" s="16"/>
      <c r="R34" s="17"/>
      <c r="S34" s="16"/>
      <c r="T34" s="17"/>
      <c r="U34" s="16"/>
      <c r="V34" s="17"/>
      <c r="W34" s="16"/>
      <c r="X34" s="38">
        <f>P34+Q34+R34+S34+T34+U34+V34+W34</f>
        <v>0</v>
      </c>
      <c r="Y34" s="99"/>
      <c r="Z34" s="18">
        <f>X34+O34</f>
        <v>185</v>
      </c>
      <c r="AA34" s="112"/>
      <c r="AB34" t="s">
        <v>5</v>
      </c>
    </row>
    <row r="35" spans="2:27" ht="22.5">
      <c r="B35" s="104"/>
      <c r="AA35" s="1"/>
    </row>
    <row r="36" spans="1:27" ht="19.5" customHeight="1">
      <c r="A36" s="105" t="s">
        <v>25</v>
      </c>
      <c r="B36" s="106"/>
      <c r="C36" s="74"/>
      <c r="D36" s="74"/>
      <c r="E36" s="74"/>
      <c r="F36" s="75"/>
      <c r="G36" s="74"/>
      <c r="H36" s="74"/>
      <c r="I36" s="74"/>
      <c r="J36" s="74"/>
      <c r="K36" s="76"/>
      <c r="L36" s="74"/>
      <c r="M36" s="77"/>
      <c r="N36" s="74"/>
      <c r="O36" s="78"/>
      <c r="P36" s="74"/>
      <c r="Q36" s="74"/>
      <c r="R36" s="74"/>
      <c r="S36" s="74"/>
      <c r="T36" s="74"/>
      <c r="U36" s="74"/>
      <c r="V36" s="74"/>
      <c r="W36" s="74"/>
      <c r="X36" s="78"/>
      <c r="Y36" s="78"/>
      <c r="Z36" s="79"/>
      <c r="AA36" s="80"/>
    </row>
    <row r="37" spans="1:27" ht="19.5" customHeight="1">
      <c r="A37" s="115"/>
      <c r="B37" s="90"/>
      <c r="C37" s="74"/>
      <c r="D37" s="74"/>
      <c r="E37" s="107"/>
      <c r="F37" s="82"/>
      <c r="G37" s="74"/>
      <c r="H37" s="74"/>
      <c r="I37" s="74"/>
      <c r="J37" s="107"/>
      <c r="K37" s="76"/>
      <c r="L37" s="107"/>
      <c r="M37" s="77"/>
      <c r="N37" s="74"/>
      <c r="O37" s="85"/>
      <c r="P37" s="107"/>
      <c r="Q37" s="107"/>
      <c r="R37" s="107"/>
      <c r="S37" s="107"/>
      <c r="T37" s="107"/>
      <c r="U37" s="107"/>
      <c r="V37" s="107"/>
      <c r="W37" s="107"/>
      <c r="X37" s="85"/>
      <c r="Y37" s="85"/>
      <c r="Z37" s="88"/>
      <c r="AA37" s="80"/>
    </row>
    <row r="38" spans="1:27" ht="19.5" customHeight="1">
      <c r="A38" s="116">
        <v>9</v>
      </c>
      <c r="B38" s="90" t="s">
        <v>41</v>
      </c>
      <c r="C38" s="11">
        <v>65</v>
      </c>
      <c r="D38" s="11">
        <v>54</v>
      </c>
      <c r="E38" s="23"/>
      <c r="F38" s="51">
        <f>100-(C38+D38)/2+E38</f>
        <v>40.5</v>
      </c>
      <c r="G38" s="92">
        <v>2</v>
      </c>
      <c r="H38" s="12">
        <f>$H$5</f>
        <v>310</v>
      </c>
      <c r="I38" s="44">
        <f>$I$5</f>
        <v>85</v>
      </c>
      <c r="J38" s="23">
        <v>106.72</v>
      </c>
      <c r="K38" s="44">
        <f>ROUNDUP(J38,0)</f>
        <v>107</v>
      </c>
      <c r="L38" s="23">
        <v>5</v>
      </c>
      <c r="M38" s="45">
        <f>ABS(K38-I38)+L38</f>
        <v>27</v>
      </c>
      <c r="N38" s="94">
        <v>2</v>
      </c>
      <c r="O38" s="24">
        <f>F38+M38</f>
        <v>67.5</v>
      </c>
      <c r="P38" s="63">
        <v>40.58</v>
      </c>
      <c r="Q38" s="26"/>
      <c r="R38" s="27">
        <v>41.47</v>
      </c>
      <c r="S38" s="26"/>
      <c r="T38" s="27">
        <v>39.41</v>
      </c>
      <c r="U38" s="26"/>
      <c r="V38" s="27">
        <v>38.72</v>
      </c>
      <c r="W38" s="26"/>
      <c r="X38" s="39">
        <f>P38+Q38+R38+S38+T38+U38+V38+W38</f>
        <v>160.18</v>
      </c>
      <c r="Y38" s="100">
        <v>2</v>
      </c>
      <c r="Z38" s="28">
        <f>X38+O38</f>
        <v>227.68</v>
      </c>
      <c r="AA38" s="103">
        <v>2</v>
      </c>
    </row>
    <row r="39" spans="1:27" ht="19.5" customHeight="1">
      <c r="A39" s="22">
        <v>10</v>
      </c>
      <c r="B39" s="90" t="s">
        <v>42</v>
      </c>
      <c r="C39" s="11">
        <v>77</v>
      </c>
      <c r="D39" s="11">
        <v>52</v>
      </c>
      <c r="E39" s="23"/>
      <c r="F39" s="51">
        <f>100-(C39+D39)/2+E39</f>
        <v>35.5</v>
      </c>
      <c r="G39" s="92">
        <v>1</v>
      </c>
      <c r="H39" s="12">
        <f>$H$5</f>
        <v>310</v>
      </c>
      <c r="I39" s="44">
        <f>$I$5</f>
        <v>85</v>
      </c>
      <c r="J39" s="23">
        <v>93.92</v>
      </c>
      <c r="K39" s="44">
        <f>ROUNDUP(J39,0)</f>
        <v>94</v>
      </c>
      <c r="L39" s="23">
        <v>5</v>
      </c>
      <c r="M39" s="45">
        <f>ABS(K39-I39)+L39</f>
        <v>14</v>
      </c>
      <c r="N39" s="94">
        <v>1</v>
      </c>
      <c r="O39" s="24">
        <f>F39+M39</f>
        <v>49.5</v>
      </c>
      <c r="P39" s="63">
        <v>35.44</v>
      </c>
      <c r="Q39" s="26"/>
      <c r="R39" s="27">
        <v>33</v>
      </c>
      <c r="S39" s="26"/>
      <c r="T39" s="27">
        <v>33.34</v>
      </c>
      <c r="U39" s="26"/>
      <c r="V39" s="27">
        <v>30.5</v>
      </c>
      <c r="W39" s="26"/>
      <c r="X39" s="39">
        <f>P39+Q39+R39+S39+T39+U39+V39+W39</f>
        <v>132.28</v>
      </c>
      <c r="Y39" s="100">
        <v>1</v>
      </c>
      <c r="Z39" s="28">
        <f>X39+O39</f>
        <v>181.78</v>
      </c>
      <c r="AA39" s="103">
        <v>1</v>
      </c>
    </row>
    <row r="40" spans="1:27" ht="19.5" customHeight="1">
      <c r="A40" s="117"/>
      <c r="B40" s="90"/>
      <c r="C40" s="11"/>
      <c r="D40" s="11"/>
      <c r="E40" s="11"/>
      <c r="F40" s="48"/>
      <c r="G40" s="92"/>
      <c r="H40" s="12"/>
      <c r="I40" s="44"/>
      <c r="J40" s="11"/>
      <c r="K40" s="44"/>
      <c r="L40" s="23"/>
      <c r="M40" s="45"/>
      <c r="N40" s="94"/>
      <c r="O40" s="14"/>
      <c r="P40" s="63"/>
      <c r="Q40" s="26"/>
      <c r="R40" s="27"/>
      <c r="S40" s="26"/>
      <c r="T40" s="27"/>
      <c r="U40" s="26"/>
      <c r="V40" s="27"/>
      <c r="W40" s="26"/>
      <c r="X40" s="39"/>
      <c r="Y40" s="100"/>
      <c r="Z40" s="28"/>
      <c r="AA40" s="103"/>
    </row>
    <row r="41" spans="1:28" ht="19.5" customHeight="1" hidden="1">
      <c r="A41" s="22">
        <v>13</v>
      </c>
      <c r="B41" s="110"/>
      <c r="C41" s="11"/>
      <c r="D41" s="11"/>
      <c r="E41" s="23"/>
      <c r="F41" s="51">
        <f>100-(C41+D41)/2+E41</f>
        <v>100</v>
      </c>
      <c r="G41" s="92"/>
      <c r="H41" s="12">
        <f>$H$5</f>
        <v>310</v>
      </c>
      <c r="I41" s="44">
        <f>$I$5</f>
        <v>85</v>
      </c>
      <c r="J41" s="23"/>
      <c r="K41" s="44">
        <f>ROUNDUP(J41,0)</f>
        <v>0</v>
      </c>
      <c r="L41" s="23"/>
      <c r="M41" s="45">
        <f>ABS(K41-I41)+L41</f>
        <v>85</v>
      </c>
      <c r="N41" s="94"/>
      <c r="O41" s="24">
        <f>F41+M41</f>
        <v>185</v>
      </c>
      <c r="P41" s="25"/>
      <c r="Q41" s="26"/>
      <c r="R41" s="27"/>
      <c r="S41" s="26"/>
      <c r="T41" s="27"/>
      <c r="U41" s="26"/>
      <c r="V41" s="27"/>
      <c r="W41" s="26"/>
      <c r="X41" s="39">
        <f>P41+Q41+R41+S41+T41+U41+V41+W41</f>
        <v>0</v>
      </c>
      <c r="Y41" s="100"/>
      <c r="Z41" s="28">
        <f>X41+O41</f>
        <v>185</v>
      </c>
      <c r="AA41" s="103"/>
      <c r="AB41" t="s">
        <v>5</v>
      </c>
    </row>
    <row r="42" spans="1:27" ht="19.5" customHeight="1" hidden="1">
      <c r="A42" s="22">
        <v>14</v>
      </c>
      <c r="B42" s="110"/>
      <c r="C42" s="11"/>
      <c r="D42" s="11"/>
      <c r="E42" s="23"/>
      <c r="F42" s="51">
        <f>100-(C42+D42)/2+E42</f>
        <v>100</v>
      </c>
      <c r="G42" s="92"/>
      <c r="H42" s="12">
        <f>$H$5</f>
        <v>310</v>
      </c>
      <c r="I42" s="44">
        <f>$I$5</f>
        <v>85</v>
      </c>
      <c r="J42" s="23"/>
      <c r="K42" s="44">
        <f>ROUNDUP(J42,0)</f>
        <v>0</v>
      </c>
      <c r="L42" s="23"/>
      <c r="M42" s="45">
        <f>ABS(K42-I42)+L42</f>
        <v>85</v>
      </c>
      <c r="N42" s="94"/>
      <c r="O42" s="24">
        <f>F42+M42</f>
        <v>185</v>
      </c>
      <c r="P42" s="25"/>
      <c r="Q42" s="26"/>
      <c r="R42" s="27"/>
      <c r="S42" s="26"/>
      <c r="T42" s="27"/>
      <c r="U42" s="26"/>
      <c r="V42" s="27"/>
      <c r="W42" s="26"/>
      <c r="X42" s="39">
        <v>0</v>
      </c>
      <c r="Y42" s="100"/>
      <c r="Z42" s="28">
        <v>100</v>
      </c>
      <c r="AA42" s="103"/>
    </row>
    <row r="43" spans="1:27" ht="19.5" customHeight="1" hidden="1">
      <c r="A43" s="22"/>
      <c r="B43" s="110"/>
      <c r="C43" s="11"/>
      <c r="D43" s="11"/>
      <c r="E43" s="23"/>
      <c r="F43" s="51"/>
      <c r="G43" s="92"/>
      <c r="H43" s="12"/>
      <c r="I43" s="44"/>
      <c r="J43" s="23"/>
      <c r="K43" s="44"/>
      <c r="L43" s="23"/>
      <c r="M43" s="45"/>
      <c r="N43" s="94"/>
      <c r="O43" s="24"/>
      <c r="P43" s="25"/>
      <c r="Q43" s="26"/>
      <c r="R43" s="27"/>
      <c r="S43" s="26"/>
      <c r="T43" s="27"/>
      <c r="U43" s="26"/>
      <c r="V43" s="27"/>
      <c r="W43" s="26"/>
      <c r="X43" s="39"/>
      <c r="Y43" s="100"/>
      <c r="Z43" s="28"/>
      <c r="AA43" s="103"/>
    </row>
    <row r="44" ht="19.5" customHeight="1"/>
  </sheetData>
  <sheetProtection/>
  <mergeCells count="5">
    <mergeCell ref="H2:N2"/>
    <mergeCell ref="A1:AA1"/>
    <mergeCell ref="A4:AA4"/>
    <mergeCell ref="C2:G2"/>
    <mergeCell ref="Z2:AA2"/>
  </mergeCells>
  <dataValidations count="1">
    <dataValidation errorStyle="warning" type="decimal" showInputMessage="1" showErrorMessage="1" promptTitle="Error Of Course" errorTitle="Error of Course" sqref="X5:Y5">
      <formula1>0</formula1>
      <formula2>999</formula2>
    </dataValidation>
  </dataValidations>
  <printOptions gridLines="1"/>
  <pageMargins left="0.20121951219512196" right="0.2362204724409449" top="0.7480314960629921" bottom="0.7480314960629921" header="0.31496062992125984" footer="0.31496062992125984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Brenda;Bernadette</dc:creator>
  <cp:keywords/>
  <dc:description/>
  <cp:lastModifiedBy>Marg</cp:lastModifiedBy>
  <cp:lastPrinted>2017-05-28T05:30:20Z</cp:lastPrinted>
  <dcterms:created xsi:type="dcterms:W3CDTF">2008-07-19T23:28:38Z</dcterms:created>
  <dcterms:modified xsi:type="dcterms:W3CDTF">2017-05-28T09:18:26Z</dcterms:modified>
  <cp:category/>
  <cp:version/>
  <cp:contentType/>
  <cp:contentStatus/>
</cp:coreProperties>
</file>