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1352" windowHeight="8640" activeTab="2"/>
  </bookViews>
  <sheets>
    <sheet name="Chart2" sheetId="5" r:id="rId1"/>
    <sheet name="Chart1" sheetId="4" r:id="rId2"/>
    <sheet name="Sheet1" sheetId="1" r:id="rId3"/>
    <sheet name="Sheet2" sheetId="2" r:id="rId4"/>
    <sheet name="Sheet3" sheetId="3" r:id="rId5"/>
  </sheets>
  <definedNames>
    <definedName name="_xlnm.Print_Area" localSheetId="2">Sheet1!$A$1:$AA$21</definedName>
    <definedName name="_xlnm.Print_Area" localSheetId="4">Sheet3!$A:$L</definedName>
  </definedNames>
  <calcPr calcId="145621" concurrentCalc="0"/>
</workbook>
</file>

<file path=xl/calcChain.xml><?xml version="1.0" encoding="utf-8"?>
<calcChain xmlns="http://schemas.openxmlformats.org/spreadsheetml/2006/main">
  <c r="X18" i="1" l="1"/>
  <c r="Z18" i="1"/>
  <c r="X16" i="1"/>
  <c r="Z16" i="1"/>
  <c r="O14" i="1"/>
  <c r="O15" i="1"/>
  <c r="O16" i="1"/>
  <c r="M16" i="1"/>
  <c r="G5" i="1"/>
  <c r="K18" i="1"/>
  <c r="K16" i="1"/>
  <c r="M18" i="1"/>
  <c r="O18" i="1"/>
  <c r="F18" i="1"/>
  <c r="I5" i="1"/>
  <c r="I18" i="1"/>
  <c r="F16" i="1"/>
  <c r="I16" i="1"/>
  <c r="H18" i="1"/>
  <c r="H16" i="1"/>
  <c r="Z10" i="1"/>
  <c r="X15" i="1"/>
  <c r="F15" i="1"/>
  <c r="K15" i="1"/>
  <c r="I15" i="1"/>
  <c r="M15" i="1"/>
  <c r="Z15" i="1"/>
  <c r="H15" i="1"/>
  <c r="X7" i="1"/>
  <c r="F7" i="1"/>
  <c r="K7" i="1"/>
  <c r="I7" i="1"/>
  <c r="M7" i="1"/>
  <c r="O7" i="1"/>
  <c r="Z7" i="1"/>
  <c r="H7" i="1"/>
  <c r="F9" i="1"/>
  <c r="K9" i="1"/>
  <c r="I9" i="1"/>
  <c r="M9" i="1"/>
  <c r="O9" i="1"/>
  <c r="H9" i="1"/>
  <c r="X14" i="1"/>
  <c r="F14" i="1"/>
  <c r="K14" i="1"/>
  <c r="I14" i="1"/>
  <c r="M14" i="1"/>
  <c r="Z14" i="1"/>
  <c r="H14" i="1"/>
  <c r="X13" i="1"/>
  <c r="F13" i="1"/>
  <c r="K13" i="1"/>
  <c r="I13" i="1"/>
  <c r="M13" i="1"/>
  <c r="O13" i="1"/>
  <c r="Z13" i="1"/>
  <c r="H13" i="1"/>
  <c r="X21" i="1"/>
  <c r="F21" i="1"/>
  <c r="K21" i="1"/>
  <c r="I21" i="1"/>
  <c r="M21" i="1"/>
  <c r="O21" i="1"/>
  <c r="Z21" i="1"/>
  <c r="H21" i="1"/>
  <c r="X20" i="1"/>
  <c r="F20" i="1"/>
  <c r="K20" i="1"/>
  <c r="I20" i="1"/>
  <c r="M20" i="1"/>
  <c r="O20" i="1"/>
  <c r="Z20" i="1"/>
  <c r="H20" i="1"/>
  <c r="X25" i="3"/>
  <c r="Y25" i="3"/>
  <c r="X23" i="3"/>
  <c r="Y23" i="3"/>
  <c r="X22" i="3"/>
  <c r="Y22" i="3"/>
  <c r="X21" i="3"/>
  <c r="Y21" i="3"/>
  <c r="X20" i="3"/>
  <c r="Y20" i="3"/>
  <c r="X18" i="3"/>
  <c r="Y18" i="3"/>
  <c r="A13" i="3"/>
  <c r="A14" i="3"/>
  <c r="A15" i="3"/>
  <c r="A16" i="3"/>
  <c r="A17" i="3"/>
  <c r="A18" i="3"/>
  <c r="X17" i="3"/>
  <c r="Y17" i="3"/>
  <c r="X16" i="3"/>
  <c r="Y16" i="3"/>
  <c r="X15" i="3"/>
  <c r="Y15" i="3"/>
  <c r="X14" i="3"/>
  <c r="Y14" i="3"/>
  <c r="X13" i="3"/>
  <c r="Y13" i="3"/>
  <c r="X12" i="3"/>
  <c r="Y12" i="3"/>
  <c r="X10" i="3"/>
  <c r="Y10" i="3"/>
  <c r="X9" i="3"/>
  <c r="Y9" i="3"/>
  <c r="X8" i="3"/>
  <c r="Y8" i="3"/>
  <c r="X7" i="3"/>
  <c r="Y7" i="3"/>
  <c r="X6" i="3"/>
  <c r="Y6" i="3"/>
  <c r="X5" i="3"/>
  <c r="Y5" i="3"/>
  <c r="F5" i="1"/>
  <c r="X5" i="1"/>
  <c r="K5" i="1"/>
  <c r="M5" i="1"/>
  <c r="O5" i="1"/>
  <c r="Z5" i="1"/>
  <c r="I8" i="1"/>
  <c r="I6" i="1"/>
  <c r="H8" i="1"/>
  <c r="H6" i="1"/>
  <c r="K6" i="1"/>
  <c r="M6" i="1"/>
  <c r="K8" i="1"/>
  <c r="M8" i="1"/>
  <c r="X6" i="1"/>
  <c r="F6" i="1"/>
  <c r="O6" i="1"/>
  <c r="Z6" i="1"/>
  <c r="X8" i="1"/>
  <c r="F8" i="1"/>
  <c r="O8" i="1"/>
  <c r="Z8" i="1"/>
  <c r="M6" i="2"/>
  <c r="A6" i="2"/>
</calcChain>
</file>

<file path=xl/sharedStrings.xml><?xml version="1.0" encoding="utf-8"?>
<sst xmlns="http://schemas.openxmlformats.org/spreadsheetml/2006/main" count="89" uniqueCount="64">
  <si>
    <t xml:space="preserve">Precision </t>
  </si>
  <si>
    <t>Paces</t>
  </si>
  <si>
    <t>MO1</t>
  </si>
  <si>
    <t>MO2</t>
  </si>
  <si>
    <t xml:space="preserve">Overall </t>
  </si>
  <si>
    <t>.</t>
  </si>
  <si>
    <t>Class 1A- Single Pony 91cm and under 121 cm (9hh -11.3 3/4)</t>
  </si>
  <si>
    <t>Class 1B- Single Pony 121cm and under 149 cm (11.3 3/4 -14.2 5/8)</t>
  </si>
  <si>
    <t>Class 1D- Multiple any height</t>
  </si>
  <si>
    <t>Dressage</t>
  </si>
  <si>
    <t>Cones</t>
  </si>
  <si>
    <t>Hazards</t>
  </si>
  <si>
    <t>Result after</t>
  </si>
  <si>
    <t>MO3</t>
  </si>
  <si>
    <t>M04</t>
  </si>
  <si>
    <t>Place</t>
  </si>
  <si>
    <t>Penalty</t>
  </si>
  <si>
    <t>Error</t>
  </si>
  <si>
    <t xml:space="preserve">Course Length </t>
  </si>
  <si>
    <t>Class 1E- First Time Competitor</t>
  </si>
  <si>
    <t>Dressage &amp; Cones</t>
  </si>
  <si>
    <t xml:space="preserve">Time </t>
  </si>
  <si>
    <t>Alowed Time</t>
  </si>
  <si>
    <t>Total MO Penalty</t>
  </si>
  <si>
    <t>Final Result</t>
  </si>
  <si>
    <t xml:space="preserve"> </t>
  </si>
  <si>
    <t>Time (rounded up)</t>
  </si>
  <si>
    <r>
      <rPr>
        <b/>
        <sz val="18"/>
        <color indexed="62"/>
        <rFont val="Arial Black"/>
        <family val="2"/>
      </rPr>
      <t xml:space="preserve">OAKLANDS HORSE &amp; DRIVING CLUB - </t>
    </r>
    <r>
      <rPr>
        <b/>
        <sz val="20"/>
        <color indexed="62"/>
        <rFont val="Arial Black"/>
        <family val="2"/>
      </rPr>
      <t>Indoors Competition 26 August, 2012</t>
    </r>
    <r>
      <rPr>
        <b/>
        <sz val="18"/>
        <color indexed="62"/>
        <rFont val="Arial Black"/>
        <family val="2"/>
      </rPr>
      <t xml:space="preserve"> - KALKALLO</t>
    </r>
  </si>
  <si>
    <t>Tracey Tuohy</t>
  </si>
  <si>
    <t>Melina Ward</t>
  </si>
  <si>
    <t>Wendy Hughes</t>
  </si>
  <si>
    <t>Mandy Lawrence</t>
  </si>
  <si>
    <t>Bernadette Lewis</t>
  </si>
  <si>
    <t>Andrew Damsma</t>
  </si>
  <si>
    <t>Don Cunningham</t>
  </si>
  <si>
    <t>Jane Reid</t>
  </si>
  <si>
    <t>Gail Hoiles</t>
  </si>
  <si>
    <t>Jill Cawsey</t>
  </si>
  <si>
    <t>Tina Marshall</t>
  </si>
  <si>
    <t>Rhiannon Damsma</t>
  </si>
  <si>
    <t>Joe Byers</t>
  </si>
  <si>
    <t>Belinda Drury</t>
  </si>
  <si>
    <t>Andrew Pollock</t>
  </si>
  <si>
    <t>Kimberley Damsma</t>
  </si>
  <si>
    <t>Lorraine McNeill</t>
  </si>
  <si>
    <t>Class 1C-Horse over 149cm</t>
  </si>
  <si>
    <t>Class 1E- First season Competitor</t>
  </si>
  <si>
    <t>Kirsty Beecroft          Caerleon Princeton</t>
  </si>
  <si>
    <t>Lorraine McNeill        Belron Arny</t>
  </si>
  <si>
    <t>Vicki Stevenson       Naringalook Squirt</t>
  </si>
  <si>
    <t>Gwenifer Hack          On Track Park Millie</t>
  </si>
  <si>
    <t>Phill Marshall             Homeland Sapling</t>
  </si>
  <si>
    <t>Zander McGuire       Shepard Hill Jasper</t>
  </si>
  <si>
    <r>
      <t xml:space="preserve">Master Score Sheet - </t>
    </r>
    <r>
      <rPr>
        <b/>
        <sz val="20"/>
        <color indexed="62"/>
        <rFont val="Arial Black"/>
        <family val="2"/>
      </rPr>
      <t>Indoors Competition Saturday 28th July 2018 NCCD KOONOOMOO</t>
    </r>
  </si>
  <si>
    <t>Jenny Begg                Smear</t>
  </si>
  <si>
    <t>Jenni Demaio             Moondale Onyx</t>
  </si>
  <si>
    <t>Isabelle Beecroft         Kobyboyn Sophie</t>
  </si>
  <si>
    <t>Class1 D Multiple any height</t>
  </si>
  <si>
    <t>Scratched</t>
  </si>
  <si>
    <t>Margaret Sperrin Mossman Park Micky Mouse</t>
  </si>
  <si>
    <t>Laraine Blume   Abergavenny Celtic Worrior</t>
  </si>
  <si>
    <t>Andrew Pollock      Wylandra Poppy &amp; Harry</t>
  </si>
  <si>
    <t>E</t>
  </si>
  <si>
    <t>Gwenifer Hack          On Track Park Lucy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</si>
</sst>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8"/>
      <name val="Times New Roman"/>
      <family val="1"/>
    </font>
    <font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8"/>
      <color indexed="62"/>
      <name val="Arial Black"/>
      <family val="2"/>
    </font>
    <font>
      <b/>
      <sz val="20"/>
      <color indexed="62"/>
      <name val="Arial Black"/>
      <family val="2"/>
    </font>
    <font>
      <b/>
      <sz val="18"/>
      <color theme="4"/>
      <name val="Arial Black"/>
      <family val="2"/>
    </font>
    <font>
      <b/>
      <u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7" fillId="0" borderId="0" xfId="0" applyFont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6" fillId="2" borderId="2" xfId="0" applyFont="1" applyFill="1" applyBorder="1"/>
    <xf numFmtId="0" fontId="4" fillId="2" borderId="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shrinkToFit="1"/>
    </xf>
    <xf numFmtId="0" fontId="9" fillId="2" borderId="3" xfId="0" applyFont="1" applyFill="1" applyBorder="1" applyAlignment="1">
      <alignment shrinkToFit="1"/>
    </xf>
    <xf numFmtId="2" fontId="9" fillId="2" borderId="1" xfId="0" applyNumberFormat="1" applyFont="1" applyFill="1" applyBorder="1" applyAlignment="1">
      <alignment shrinkToFit="1"/>
    </xf>
    <xf numFmtId="0" fontId="4" fillId="2" borderId="4" xfId="0" applyFont="1" applyFill="1" applyBorder="1" applyAlignment="1">
      <alignment shrinkToFit="1"/>
    </xf>
    <xf numFmtId="2" fontId="4" fillId="2" borderId="5" xfId="0" applyNumberFormat="1" applyFont="1" applyFill="1" applyBorder="1" applyAlignment="1">
      <alignment shrinkToFit="1"/>
    </xf>
    <xf numFmtId="2" fontId="2" fillId="2" borderId="3" xfId="0" applyNumberFormat="1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2" fontId="2" fillId="2" borderId="1" xfId="0" applyNumberFormat="1" applyFont="1" applyFill="1" applyBorder="1" applyAlignment="1">
      <alignment shrinkToFit="1"/>
    </xf>
    <xf numFmtId="2" fontId="9" fillId="2" borderId="3" xfId="0" applyNumberFormat="1" applyFont="1" applyFill="1" applyBorder="1" applyAlignment="1">
      <alignment shrinkToFi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6" xfId="0" applyFont="1" applyFill="1" applyBorder="1"/>
    <xf numFmtId="0" fontId="0" fillId="0" borderId="7" xfId="0" applyBorder="1"/>
    <xf numFmtId="0" fontId="4" fillId="2" borderId="8" xfId="0" applyFont="1" applyFill="1" applyBorder="1"/>
    <xf numFmtId="0" fontId="9" fillId="2" borderId="9" xfId="0" applyFont="1" applyFill="1" applyBorder="1" applyAlignment="1">
      <alignment shrinkToFit="1"/>
    </xf>
    <xf numFmtId="2" fontId="9" fillId="2" borderId="9" xfId="0" applyNumberFormat="1" applyFont="1" applyFill="1" applyBorder="1" applyAlignment="1">
      <alignment shrinkToFit="1"/>
    </xf>
    <xf numFmtId="2" fontId="4" fillId="2" borderId="10" xfId="0" applyNumberFormat="1" applyFont="1" applyFill="1" applyBorder="1" applyAlignment="1">
      <alignment shrinkToFit="1"/>
    </xf>
    <xf numFmtId="2" fontId="2" fillId="2" borderId="11" xfId="0" applyNumberFormat="1" applyFont="1" applyFill="1" applyBorder="1" applyAlignment="1">
      <alignment shrinkToFit="1"/>
    </xf>
    <xf numFmtId="0" fontId="2" fillId="2" borderId="9" xfId="0" applyFont="1" applyFill="1" applyBorder="1" applyAlignment="1">
      <alignment shrinkToFit="1"/>
    </xf>
    <xf numFmtId="2" fontId="2" fillId="2" borderId="9" xfId="0" applyNumberFormat="1" applyFont="1" applyFill="1" applyBorder="1" applyAlignment="1">
      <alignment shrinkToFit="1"/>
    </xf>
    <xf numFmtId="0" fontId="4" fillId="2" borderId="12" xfId="0" applyFont="1" applyFill="1" applyBorder="1" applyAlignment="1">
      <alignment shrinkToFit="1"/>
    </xf>
    <xf numFmtId="2" fontId="9" fillId="2" borderId="11" xfId="0" applyNumberFormat="1" applyFont="1" applyFill="1" applyBorder="1" applyAlignment="1">
      <alignment shrinkToFit="1"/>
    </xf>
    <xf numFmtId="0" fontId="4" fillId="2" borderId="13" xfId="0" applyFont="1" applyFill="1" applyBorder="1"/>
    <xf numFmtId="0" fontId="9" fillId="2" borderId="14" xfId="0" applyFont="1" applyFill="1" applyBorder="1" applyAlignment="1">
      <alignment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shrinkToFit="1"/>
    </xf>
    <xf numFmtId="2" fontId="4" fillId="2" borderId="17" xfId="0" applyNumberFormat="1" applyFont="1" applyFill="1" applyBorder="1" applyAlignment="1">
      <alignment shrinkToFit="1"/>
    </xf>
    <xf numFmtId="2" fontId="2" fillId="2" borderId="18" xfId="0" applyNumberFormat="1" applyFont="1" applyFill="1" applyBorder="1" applyAlignment="1">
      <alignment shrinkToFit="1"/>
    </xf>
    <xf numFmtId="0" fontId="2" fillId="2" borderId="14" xfId="0" applyFont="1" applyFill="1" applyBorder="1" applyAlignment="1">
      <alignment shrinkToFit="1"/>
    </xf>
    <xf numFmtId="2" fontId="2" fillId="2" borderId="14" xfId="0" applyNumberFormat="1" applyFont="1" applyFill="1" applyBorder="1" applyAlignment="1">
      <alignment shrinkToFit="1"/>
    </xf>
    <xf numFmtId="2" fontId="9" fillId="2" borderId="18" xfId="0" applyNumberFormat="1" applyFont="1" applyFill="1" applyBorder="1" applyAlignment="1">
      <alignment shrinkToFit="1"/>
    </xf>
    <xf numFmtId="0" fontId="12" fillId="0" borderId="6" xfId="0" applyFont="1" applyBorder="1"/>
    <xf numFmtId="2" fontId="4" fillId="2" borderId="6" xfId="0" applyNumberFormat="1" applyFont="1" applyFill="1" applyBorder="1" applyAlignment="1">
      <alignment shrinkToFit="1"/>
    </xf>
    <xf numFmtId="0" fontId="10" fillId="2" borderId="9" xfId="0" applyFont="1" applyFill="1" applyBorder="1"/>
    <xf numFmtId="2" fontId="4" fillId="2" borderId="4" xfId="0" applyNumberFormat="1" applyFont="1" applyFill="1" applyBorder="1" applyAlignment="1">
      <alignment shrinkToFit="1"/>
    </xf>
    <xf numFmtId="2" fontId="4" fillId="2" borderId="12" xfId="0" applyNumberFormat="1" applyFont="1" applyFill="1" applyBorder="1" applyAlignment="1">
      <alignment shrinkToFit="1"/>
    </xf>
    <xf numFmtId="2" fontId="4" fillId="2" borderId="15" xfId="0" applyNumberFormat="1" applyFont="1" applyFill="1" applyBorder="1" applyAlignment="1">
      <alignment shrinkToFit="1"/>
    </xf>
    <xf numFmtId="2" fontId="9" fillId="2" borderId="6" xfId="0" applyNumberFormat="1" applyFont="1" applyFill="1" applyBorder="1" applyAlignment="1">
      <alignment shrinkToFit="1"/>
    </xf>
    <xf numFmtId="0" fontId="0" fillId="0" borderId="0" xfId="0" applyBorder="1"/>
    <xf numFmtId="0" fontId="0" fillId="0" borderId="6" xfId="0" applyBorder="1"/>
    <xf numFmtId="1" fontId="4" fillId="2" borderId="4" xfId="0" quotePrefix="1" applyNumberFormat="1" applyFont="1" applyFill="1" applyBorder="1" applyAlignment="1">
      <alignment horizontal="center" vertical="center" shrinkToFit="1"/>
    </xf>
    <xf numFmtId="0" fontId="4" fillId="2" borderId="0" xfId="0" applyFont="1" applyFill="1" applyBorder="1"/>
    <xf numFmtId="0" fontId="13" fillId="2" borderId="0" xfId="0" applyFont="1" applyFill="1" applyBorder="1"/>
    <xf numFmtId="0" fontId="9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2" fontId="4" fillId="2" borderId="0" xfId="0" applyNumberFormat="1" applyFont="1" applyFill="1" applyBorder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shrinkToFit="1"/>
    </xf>
    <xf numFmtId="1" fontId="4" fillId="2" borderId="1" xfId="0" applyNumberFormat="1" applyFont="1" applyFill="1" applyBorder="1" applyAlignment="1">
      <alignment shrinkToFit="1"/>
    </xf>
    <xf numFmtId="1" fontId="7" fillId="2" borderId="1" xfId="0" applyNumberFormat="1" applyFont="1" applyFill="1" applyBorder="1" applyAlignment="1">
      <alignment horizontal="center"/>
    </xf>
    <xf numFmtId="1" fontId="0" fillId="0" borderId="0" xfId="0" applyNumberFormat="1"/>
    <xf numFmtId="1" fontId="4" fillId="2" borderId="0" xfId="0" applyNumberFormat="1" applyFont="1" applyFill="1" applyBorder="1"/>
    <xf numFmtId="164" fontId="4" fillId="2" borderId="1" xfId="0" applyNumberFormat="1" applyFont="1" applyFill="1" applyBorder="1" applyAlignment="1" applyProtection="1">
      <alignment shrinkToFit="1"/>
    </xf>
    <xf numFmtId="164" fontId="4" fillId="2" borderId="6" xfId="0" applyNumberFormat="1" applyFont="1" applyFill="1" applyBorder="1" applyAlignment="1" applyProtection="1">
      <alignment shrinkToFit="1"/>
    </xf>
    <xf numFmtId="164" fontId="4" fillId="2" borderId="14" xfId="0" applyNumberFormat="1" applyFont="1" applyFill="1" applyBorder="1" applyAlignment="1" applyProtection="1">
      <alignment shrinkToFit="1"/>
    </xf>
    <xf numFmtId="164" fontId="4" fillId="2" borderId="9" xfId="0" applyNumberFormat="1" applyFont="1" applyFill="1" applyBorder="1" applyAlignment="1" applyProtection="1">
      <alignment shrinkToFit="1"/>
    </xf>
    <xf numFmtId="0" fontId="10" fillId="2" borderId="0" xfId="0" applyFont="1" applyFill="1" applyBorder="1"/>
    <xf numFmtId="0" fontId="11" fillId="2" borderId="19" xfId="0" applyFont="1" applyFill="1" applyBorder="1"/>
    <xf numFmtId="0" fontId="11" fillId="2" borderId="19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" fillId="2" borderId="1" xfId="0" applyFont="1" applyFill="1" applyBorder="1"/>
    <xf numFmtId="0" fontId="1" fillId="0" borderId="0" xfId="0" applyFont="1" applyBorder="1"/>
    <xf numFmtId="0" fontId="1" fillId="2" borderId="1" xfId="0" applyFont="1" applyFill="1" applyBorder="1" applyAlignment="1"/>
    <xf numFmtId="0" fontId="1" fillId="2" borderId="14" xfId="0" applyFont="1" applyFill="1" applyBorder="1"/>
    <xf numFmtId="0" fontId="12" fillId="0" borderId="0" xfId="0" applyFont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shrinkToFit="1"/>
    </xf>
    <xf numFmtId="0" fontId="11" fillId="2" borderId="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shrinkToFit="1"/>
    </xf>
    <xf numFmtId="0" fontId="11" fillId="2" borderId="3" xfId="0" applyFont="1" applyFill="1" applyBorder="1"/>
    <xf numFmtId="0" fontId="1" fillId="0" borderId="7" xfId="0" applyFont="1" applyBorder="1"/>
    <xf numFmtId="0" fontId="6" fillId="2" borderId="6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shrinkToFit="1"/>
    </xf>
    <xf numFmtId="0" fontId="1" fillId="0" borderId="0" xfId="0" applyFont="1"/>
    <xf numFmtId="0" fontId="9" fillId="2" borderId="20" xfId="0" applyFont="1" applyFill="1" applyBorder="1" applyAlignment="1">
      <alignment shrinkToFit="1"/>
    </xf>
    <xf numFmtId="164" fontId="4" fillId="2" borderId="20" xfId="0" applyNumberFormat="1" applyFont="1" applyFill="1" applyBorder="1" applyAlignment="1" applyProtection="1">
      <alignment shrinkToFit="1"/>
    </xf>
    <xf numFmtId="2" fontId="4" fillId="2" borderId="20" xfId="0" applyNumberFormat="1" applyFont="1" applyFill="1" applyBorder="1" applyAlignment="1">
      <alignment shrinkToFit="1"/>
    </xf>
    <xf numFmtId="2" fontId="2" fillId="2" borderId="20" xfId="0" applyNumberFormat="1" applyFont="1" applyFill="1" applyBorder="1" applyAlignment="1">
      <alignment shrinkToFit="1"/>
    </xf>
    <xf numFmtId="0" fontId="2" fillId="2" borderId="20" xfId="0" applyFont="1" applyFill="1" applyBorder="1" applyAlignment="1">
      <alignment shrinkToFit="1"/>
    </xf>
    <xf numFmtId="2" fontId="9" fillId="2" borderId="20" xfId="0" applyNumberFormat="1" applyFont="1" applyFill="1" applyBorder="1" applyAlignment="1">
      <alignment shrinkToFit="1"/>
    </xf>
    <xf numFmtId="0" fontId="4" fillId="2" borderId="0" xfId="0" applyFont="1" applyFill="1" applyBorder="1" applyAlignment="1">
      <alignment horizontal="center" vertical="center" shrinkToFit="1"/>
    </xf>
    <xf numFmtId="1" fontId="9" fillId="2" borderId="20" xfId="0" applyNumberFormat="1" applyFont="1" applyFill="1" applyBorder="1" applyAlignment="1">
      <alignment shrinkToFit="1"/>
    </xf>
    <xf numFmtId="0" fontId="4" fillId="2" borderId="0" xfId="0" applyFont="1" applyFill="1" applyBorder="1" applyAlignment="1">
      <alignment shrinkToFit="1"/>
    </xf>
    <xf numFmtId="0" fontId="4" fillId="2" borderId="21" xfId="0" applyFont="1" applyFill="1" applyBorder="1" applyAlignment="1">
      <alignment horizontal="center" shrinkToFit="1"/>
    </xf>
    <xf numFmtId="0" fontId="11" fillId="2" borderId="7" xfId="0" applyFont="1" applyFill="1" applyBorder="1" applyAlignment="1">
      <alignment horizontal="left"/>
    </xf>
    <xf numFmtId="1" fontId="4" fillId="2" borderId="14" xfId="0" applyNumberFormat="1" applyFont="1" applyFill="1" applyBorder="1" applyAlignment="1">
      <alignment shrinkToFit="1"/>
    </xf>
    <xf numFmtId="2" fontId="4" fillId="2" borderId="7" xfId="0" applyNumberFormat="1" applyFont="1" applyFill="1" applyBorder="1" applyAlignment="1">
      <alignment shrinkToFit="1"/>
    </xf>
    <xf numFmtId="0" fontId="11" fillId="2" borderId="18" xfId="0" applyFont="1" applyFill="1" applyBorder="1" applyAlignment="1">
      <alignment horizontal="left"/>
    </xf>
    <xf numFmtId="0" fontId="9" fillId="2" borderId="0" xfId="0" applyFont="1" applyFill="1" applyBorder="1" applyAlignment="1">
      <alignment shrinkToFit="1"/>
    </xf>
    <xf numFmtId="164" fontId="4" fillId="2" borderId="0" xfId="0" applyNumberFormat="1" applyFont="1" applyFill="1" applyBorder="1" applyAlignment="1" applyProtection="1">
      <alignment shrinkToFit="1"/>
    </xf>
    <xf numFmtId="1" fontId="9" fillId="2" borderId="0" xfId="0" applyNumberFormat="1" applyFont="1" applyFill="1" applyBorder="1" applyAlignment="1">
      <alignment shrinkToFit="1"/>
    </xf>
    <xf numFmtId="1" fontId="4" fillId="2" borderId="0" xfId="0" applyNumberFormat="1" applyFont="1" applyFill="1" applyBorder="1" applyAlignment="1">
      <alignment shrinkToFit="1"/>
    </xf>
    <xf numFmtId="2" fontId="4" fillId="2" borderId="0" xfId="0" applyNumberFormat="1" applyFont="1" applyFill="1" applyBorder="1" applyAlignment="1">
      <alignment shrinkToFit="1"/>
    </xf>
    <xf numFmtId="2" fontId="2" fillId="2" borderId="0" xfId="0" applyNumberFormat="1" applyFont="1" applyFill="1" applyBorder="1" applyAlignment="1">
      <alignment shrinkToFit="1"/>
    </xf>
    <xf numFmtId="0" fontId="2" fillId="2" borderId="0" xfId="0" applyFont="1" applyFill="1" applyBorder="1" applyAlignment="1">
      <alignment shrinkToFit="1"/>
    </xf>
    <xf numFmtId="2" fontId="9" fillId="2" borderId="0" xfId="0" applyNumberFormat="1" applyFont="1" applyFill="1" applyBorder="1" applyAlignment="1">
      <alignment shrinkToFit="1"/>
    </xf>
    <xf numFmtId="0" fontId="4" fillId="2" borderId="0" xfId="0" applyFont="1" applyFill="1" applyBorder="1" applyAlignment="1">
      <alignment horizontal="center" shrinkToFit="1"/>
    </xf>
    <xf numFmtId="2" fontId="9" fillId="2" borderId="22" xfId="0" applyNumberFormat="1" applyFont="1" applyFill="1" applyBorder="1" applyAlignment="1">
      <alignment shrinkToFit="1"/>
    </xf>
    <xf numFmtId="0" fontId="1" fillId="0" borderId="1" xfId="0" applyFont="1" applyBorder="1"/>
    <xf numFmtId="1" fontId="4" fillId="3" borderId="4" xfId="0" quotePrefix="1" applyNumberFormat="1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shrinkToFit="1"/>
    </xf>
    <xf numFmtId="0" fontId="4" fillId="3" borderId="16" xfId="0" applyFont="1" applyFill="1" applyBorder="1" applyAlignment="1">
      <alignment shrinkToFit="1"/>
    </xf>
    <xf numFmtId="0" fontId="4" fillId="3" borderId="1" xfId="0" applyFont="1" applyFill="1" applyBorder="1" applyAlignment="1">
      <alignment shrinkToFit="1"/>
    </xf>
    <xf numFmtId="0" fontId="6" fillId="2" borderId="2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 shrinkToFit="1"/>
    </xf>
    <xf numFmtId="1" fontId="4" fillId="3" borderId="24" xfId="0" applyNumberFormat="1" applyFont="1" applyFill="1" applyBorder="1" applyAlignment="1">
      <alignment horizontal="center" shrinkToFit="1"/>
    </xf>
    <xf numFmtId="1" fontId="4" fillId="3" borderId="6" xfId="0" applyNumberFormat="1" applyFont="1" applyFill="1" applyBorder="1" applyAlignment="1">
      <alignment horizont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shrinkToFit="1"/>
    </xf>
    <xf numFmtId="0" fontId="4" fillId="4" borderId="1" xfId="0" applyFont="1" applyFill="1" applyBorder="1" applyAlignment="1">
      <alignment horizontal="center" shrinkToFit="1"/>
    </xf>
    <xf numFmtId="0" fontId="11" fillId="2" borderId="19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8" fillId="0" borderId="0" xfId="0" applyFont="1"/>
    <xf numFmtId="0" fontId="2" fillId="5" borderId="1" xfId="0" applyFont="1" applyFill="1" applyBorder="1" applyAlignment="1">
      <alignment shrinkToFit="1"/>
    </xf>
    <xf numFmtId="0" fontId="2" fillId="2" borderId="1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shrinkToFit="1"/>
    </xf>
    <xf numFmtId="0" fontId="6" fillId="2" borderId="2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8992"/>
        <c:axId val="32870784"/>
      </c:barChart>
      <c:catAx>
        <c:axId val="32868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870784"/>
        <c:crosses val="autoZero"/>
        <c:auto val="1"/>
        <c:lblAlgn val="ctr"/>
        <c:lblOffset val="100"/>
        <c:noMultiLvlLbl val="0"/>
      </c:catAx>
      <c:valAx>
        <c:axId val="3287078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868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7952"/>
        <c:axId val="85304448"/>
      </c:barChart>
      <c:catAx>
        <c:axId val="32877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04448"/>
        <c:crosses val="autoZero"/>
        <c:auto val="1"/>
        <c:lblAlgn val="ctr"/>
        <c:lblOffset val="100"/>
        <c:noMultiLvlLbl val="0"/>
      </c:catAx>
      <c:valAx>
        <c:axId val="853044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877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3540" cy="6042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3540" cy="6042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topLeftCell="A7" zoomScale="64" zoomScaleNormal="64" workbookViewId="0">
      <selection activeCell="B16" sqref="B16"/>
    </sheetView>
  </sheetViews>
  <sheetFormatPr defaultRowHeight="13.2" x14ac:dyDescent="0.25"/>
  <cols>
    <col min="1" max="1" width="4.6640625" customWidth="1"/>
    <col min="2" max="2" width="55.44140625" bestFit="1" customWidth="1"/>
    <col min="3" max="4" width="10.5546875" customWidth="1"/>
    <col min="5" max="5" width="6.5546875" bestFit="1" customWidth="1"/>
    <col min="6" max="6" width="9.6640625" bestFit="1" customWidth="1"/>
    <col min="7" max="7" width="7.6640625" bestFit="1" customWidth="1"/>
    <col min="8" max="8" width="9.109375" bestFit="1" customWidth="1"/>
    <col min="9" max="9" width="9.33203125" bestFit="1" customWidth="1"/>
    <col min="10" max="10" width="8.33203125" bestFit="1" customWidth="1"/>
    <col min="11" max="11" width="10.44140625" customWidth="1"/>
    <col min="12" max="12" width="6.5546875" customWidth="1"/>
    <col min="13" max="13" width="9.6640625" style="66" bestFit="1" customWidth="1"/>
    <col min="14" max="14" width="7.6640625" bestFit="1" customWidth="1"/>
    <col min="15" max="15" width="11.44140625" customWidth="1"/>
    <col min="16" max="16" width="7.109375" bestFit="1" customWidth="1"/>
    <col min="17" max="17" width="5.6640625" customWidth="1"/>
    <col min="18" max="18" width="8" customWidth="1"/>
    <col min="19" max="19" width="5.5546875" customWidth="1"/>
    <col min="20" max="20" width="7.109375" bestFit="1" customWidth="1"/>
    <col min="21" max="21" width="5.5546875" customWidth="1"/>
    <col min="22" max="22" width="7.109375" bestFit="1" customWidth="1"/>
    <col min="23" max="23" width="5.5546875" customWidth="1"/>
    <col min="24" max="25" width="10.6640625" customWidth="1"/>
    <col min="26" max="26" width="11.6640625" bestFit="1" customWidth="1"/>
    <col min="27" max="27" width="9.6640625" bestFit="1" customWidth="1"/>
  </cols>
  <sheetData>
    <row r="1" spans="1:36" ht="103.5" customHeight="1" x14ac:dyDescent="0.25">
      <c r="A1" s="142" t="s">
        <v>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4"/>
      <c r="X1" s="144"/>
      <c r="Y1" s="143"/>
      <c r="Z1" s="143"/>
      <c r="AA1" s="143"/>
      <c r="AB1" s="50"/>
      <c r="AC1" s="50"/>
      <c r="AD1" s="50"/>
      <c r="AE1" s="50"/>
      <c r="AF1" s="50"/>
      <c r="AG1" s="50"/>
      <c r="AH1" s="50"/>
      <c r="AI1" s="50"/>
      <c r="AJ1" s="50"/>
    </row>
    <row r="2" spans="1:36" ht="31.2" x14ac:dyDescent="0.25">
      <c r="A2" s="7"/>
      <c r="B2" s="2"/>
      <c r="C2" s="139" t="s">
        <v>9</v>
      </c>
      <c r="D2" s="140"/>
      <c r="E2" s="140"/>
      <c r="F2" s="140"/>
      <c r="G2" s="141"/>
      <c r="H2" s="139" t="s">
        <v>10</v>
      </c>
      <c r="I2" s="140"/>
      <c r="J2" s="140"/>
      <c r="K2" s="140"/>
      <c r="L2" s="140"/>
      <c r="M2" s="140"/>
      <c r="N2" s="141"/>
      <c r="O2" s="10" t="s">
        <v>12</v>
      </c>
      <c r="P2" s="122" t="s">
        <v>11</v>
      </c>
      <c r="Q2" s="123"/>
      <c r="R2" s="123"/>
      <c r="S2" s="123"/>
      <c r="T2" s="123"/>
      <c r="U2" s="123"/>
      <c r="V2" s="123"/>
      <c r="W2" s="123"/>
      <c r="X2" s="123"/>
      <c r="Y2" s="88"/>
      <c r="Z2" s="148" t="s">
        <v>24</v>
      </c>
      <c r="AA2" s="149"/>
      <c r="AB2" s="50"/>
      <c r="AC2" s="50"/>
      <c r="AD2" s="50"/>
      <c r="AE2" s="50"/>
      <c r="AF2" s="50"/>
      <c r="AG2" s="50"/>
      <c r="AH2" s="50"/>
      <c r="AI2" s="50"/>
      <c r="AJ2" s="50"/>
    </row>
    <row r="3" spans="1:36" ht="40.200000000000003" x14ac:dyDescent="0.3">
      <c r="A3" s="8"/>
      <c r="B3" s="3"/>
      <c r="C3" s="20" t="s">
        <v>0</v>
      </c>
      <c r="D3" s="20" t="s">
        <v>1</v>
      </c>
      <c r="E3" s="21" t="s">
        <v>17</v>
      </c>
      <c r="F3" s="20" t="s">
        <v>16</v>
      </c>
      <c r="G3" s="20" t="s">
        <v>15</v>
      </c>
      <c r="H3" s="4" t="s">
        <v>18</v>
      </c>
      <c r="I3" s="4" t="s">
        <v>22</v>
      </c>
      <c r="J3" s="5" t="s">
        <v>21</v>
      </c>
      <c r="K3" s="5" t="s">
        <v>26</v>
      </c>
      <c r="L3" s="21" t="s">
        <v>17</v>
      </c>
      <c r="M3" s="65" t="s">
        <v>16</v>
      </c>
      <c r="N3" s="21" t="s">
        <v>15</v>
      </c>
      <c r="O3" s="4" t="s">
        <v>20</v>
      </c>
      <c r="P3" s="20" t="s">
        <v>2</v>
      </c>
      <c r="Q3" s="22" t="s">
        <v>17</v>
      </c>
      <c r="R3" s="20" t="s">
        <v>3</v>
      </c>
      <c r="S3" s="22" t="s">
        <v>17</v>
      </c>
      <c r="T3" s="20" t="s">
        <v>13</v>
      </c>
      <c r="U3" s="22" t="s">
        <v>17</v>
      </c>
      <c r="V3" s="20" t="s">
        <v>14</v>
      </c>
      <c r="W3" s="125" t="s">
        <v>17</v>
      </c>
      <c r="X3" s="124" t="s">
        <v>23</v>
      </c>
      <c r="Y3" s="21" t="s">
        <v>15</v>
      </c>
      <c r="Z3" s="6" t="s">
        <v>4</v>
      </c>
      <c r="AA3" s="81" t="s">
        <v>15</v>
      </c>
      <c r="AB3" s="50"/>
      <c r="AC3" s="50"/>
      <c r="AD3" s="50"/>
      <c r="AE3" s="50"/>
      <c r="AF3" s="50"/>
      <c r="AG3" s="50"/>
      <c r="AH3" s="50"/>
      <c r="AI3" s="50"/>
      <c r="AJ3" s="50"/>
    </row>
    <row r="4" spans="1:36" ht="35.1" customHeight="1" x14ac:dyDescent="0.4">
      <c r="A4" s="145" t="s">
        <v>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7"/>
      <c r="AB4" s="50"/>
      <c r="AC4" s="50"/>
      <c r="AD4" s="50"/>
      <c r="AE4" s="50"/>
      <c r="AF4" s="50"/>
      <c r="AG4" s="50"/>
      <c r="AH4" s="50"/>
      <c r="AI4" s="50"/>
      <c r="AJ4" s="50"/>
    </row>
    <row r="5" spans="1:36" ht="24" customHeight="1" x14ac:dyDescent="0.4">
      <c r="A5" s="9">
        <v>1</v>
      </c>
      <c r="B5" s="76" t="s">
        <v>47</v>
      </c>
      <c r="C5" s="11">
        <v>66</v>
      </c>
      <c r="D5" s="11">
        <v>57</v>
      </c>
      <c r="E5" s="11"/>
      <c r="F5" s="68">
        <f t="shared" ref="F5:F8" si="0">100-(C5+D5)/2+E5</f>
        <v>38.5</v>
      </c>
      <c r="G5" s="116">
        <f>--1</f>
        <v>1</v>
      </c>
      <c r="H5" s="12">
        <v>230</v>
      </c>
      <c r="I5" s="63">
        <f>ROUND((H5/220)*60, 0)</f>
        <v>63</v>
      </c>
      <c r="J5" s="13">
        <v>64.27</v>
      </c>
      <c r="K5" s="63">
        <f>ROUNDUP(J5, 0)</f>
        <v>65</v>
      </c>
      <c r="L5" s="11"/>
      <c r="M5" s="64">
        <f>ABS(K5-I5)+L5</f>
        <v>2</v>
      </c>
      <c r="N5" s="119">
        <v>1</v>
      </c>
      <c r="O5" s="15">
        <f t="shared" ref="O5:O8" si="1">F5+M5</f>
        <v>40.5</v>
      </c>
      <c r="P5" s="16">
        <v>49.38</v>
      </c>
      <c r="Q5" s="17"/>
      <c r="R5" s="18">
        <v>36.06</v>
      </c>
      <c r="S5" s="17"/>
      <c r="T5" s="18">
        <v>42.08</v>
      </c>
      <c r="U5" s="17"/>
      <c r="V5" s="18">
        <v>40.29</v>
      </c>
      <c r="W5" s="17"/>
      <c r="X5" s="46">
        <f t="shared" ref="X5:X8" si="2">P5+Q5+R5+S5+T5+U5+V5+W5</f>
        <v>167.81</v>
      </c>
      <c r="Y5" s="126">
        <v>1</v>
      </c>
      <c r="Z5" s="19">
        <f t="shared" ref="Z5:Z8" si="3">X5+O5</f>
        <v>208.31</v>
      </c>
      <c r="AA5" s="129">
        <v>1</v>
      </c>
      <c r="AB5" s="50"/>
      <c r="AC5" s="50"/>
      <c r="AD5" s="50"/>
      <c r="AE5" s="50"/>
      <c r="AF5" s="50"/>
      <c r="AG5" s="50"/>
      <c r="AH5" s="50"/>
      <c r="AI5" s="50"/>
      <c r="AJ5" s="50"/>
    </row>
    <row r="6" spans="1:36" ht="24" customHeight="1" x14ac:dyDescent="0.4">
      <c r="A6" s="9">
        <v>2</v>
      </c>
      <c r="B6" s="76" t="s">
        <v>48</v>
      </c>
      <c r="C6" s="11">
        <v>58</v>
      </c>
      <c r="D6" s="11">
        <v>50</v>
      </c>
      <c r="E6" s="11"/>
      <c r="F6" s="68">
        <f t="shared" si="0"/>
        <v>46</v>
      </c>
      <c r="G6" s="116">
        <v>3</v>
      </c>
      <c r="H6" s="12">
        <f>$H$5</f>
        <v>230</v>
      </c>
      <c r="I6" s="63">
        <f>$I$5</f>
        <v>63</v>
      </c>
      <c r="J6" s="13">
        <v>99.1</v>
      </c>
      <c r="K6" s="63">
        <f>ROUNDUP(J6, 0)</f>
        <v>100</v>
      </c>
      <c r="L6" s="11"/>
      <c r="M6" s="64">
        <f t="shared" ref="M6:M8" si="4">ABS(K6-I6)+L6</f>
        <v>37</v>
      </c>
      <c r="N6" s="119">
        <v>5</v>
      </c>
      <c r="O6" s="15">
        <f t="shared" si="1"/>
        <v>83</v>
      </c>
      <c r="P6" s="16">
        <v>73.040000000000006</v>
      </c>
      <c r="Q6" s="17"/>
      <c r="R6" s="18">
        <v>56.78</v>
      </c>
      <c r="S6" s="135">
        <v>20</v>
      </c>
      <c r="T6" s="18">
        <v>68.37</v>
      </c>
      <c r="U6" s="17"/>
      <c r="V6" s="18">
        <v>73.709999999999994</v>
      </c>
      <c r="W6" s="135">
        <v>20</v>
      </c>
      <c r="X6" s="46">
        <f t="shared" si="2"/>
        <v>311.89999999999998</v>
      </c>
      <c r="Y6" s="126">
        <v>4</v>
      </c>
      <c r="Z6" s="19">
        <f t="shared" si="3"/>
        <v>394.9</v>
      </c>
      <c r="AA6" s="129">
        <v>4</v>
      </c>
      <c r="AB6" s="50"/>
      <c r="AC6" s="50"/>
      <c r="AD6" s="50"/>
      <c r="AE6" s="50"/>
      <c r="AF6" s="50"/>
      <c r="AG6" s="50"/>
      <c r="AH6" s="50"/>
      <c r="AI6" s="50"/>
      <c r="AJ6" s="50"/>
    </row>
    <row r="7" spans="1:36" ht="24" customHeight="1" x14ac:dyDescent="0.4">
      <c r="A7" s="9">
        <v>3</v>
      </c>
      <c r="B7" s="90" t="s">
        <v>49</v>
      </c>
      <c r="C7" s="11">
        <v>58</v>
      </c>
      <c r="D7" s="11">
        <v>47</v>
      </c>
      <c r="E7" s="11"/>
      <c r="F7" s="68">
        <f t="shared" ref="F7" si="5">100-(C7+D7)/2+E7</f>
        <v>47.5</v>
      </c>
      <c r="G7" s="116">
        <v>4</v>
      </c>
      <c r="H7" s="12">
        <f t="shared" ref="H7:H18" si="6">$H$5</f>
        <v>230</v>
      </c>
      <c r="I7" s="63">
        <f t="shared" ref="I7:I18" si="7">$I$5</f>
        <v>63</v>
      </c>
      <c r="J7" s="13">
        <v>94.27</v>
      </c>
      <c r="K7" s="63">
        <f>ROUNDUP(J7, 0)</f>
        <v>95</v>
      </c>
      <c r="L7" s="11"/>
      <c r="M7" s="64">
        <f t="shared" ref="M7" si="8">ABS(K7-I7)+L7</f>
        <v>32</v>
      </c>
      <c r="N7" s="119">
        <v>4</v>
      </c>
      <c r="O7" s="15">
        <f t="shared" ref="O7" si="9">F7+M7</f>
        <v>79.5</v>
      </c>
      <c r="P7" s="16">
        <v>58.76</v>
      </c>
      <c r="Q7" s="17"/>
      <c r="R7" s="18">
        <v>41.09</v>
      </c>
      <c r="S7" s="17"/>
      <c r="T7" s="18">
        <v>57.11</v>
      </c>
      <c r="U7" s="17"/>
      <c r="V7" s="18">
        <v>41.55</v>
      </c>
      <c r="W7" s="17"/>
      <c r="X7" s="46">
        <f t="shared" ref="X7" si="10">P7+Q7+R7+S7+T7+U7+V7+W7</f>
        <v>198.51</v>
      </c>
      <c r="Y7" s="126">
        <v>2</v>
      </c>
      <c r="Z7" s="19">
        <f t="shared" ref="Z7" si="11">X7+O7</f>
        <v>278.01</v>
      </c>
      <c r="AA7" s="129">
        <v>2</v>
      </c>
      <c r="AB7" s="50"/>
      <c r="AC7" s="50"/>
      <c r="AD7" s="50"/>
      <c r="AE7" s="50"/>
      <c r="AF7" s="50"/>
      <c r="AG7" s="50"/>
      <c r="AH7" s="50"/>
      <c r="AI7" s="50"/>
      <c r="AJ7" s="50"/>
    </row>
    <row r="8" spans="1:36" ht="24" customHeight="1" x14ac:dyDescent="0.4">
      <c r="A8" s="9">
        <v>4</v>
      </c>
      <c r="B8" s="90" t="s">
        <v>60</v>
      </c>
      <c r="C8" s="11">
        <v>59</v>
      </c>
      <c r="D8" s="11">
        <v>62</v>
      </c>
      <c r="E8" s="11"/>
      <c r="F8" s="68">
        <f t="shared" si="0"/>
        <v>39.5</v>
      </c>
      <c r="G8" s="116">
        <v>2</v>
      </c>
      <c r="H8" s="12">
        <f t="shared" si="6"/>
        <v>230</v>
      </c>
      <c r="I8" s="63">
        <f t="shared" si="7"/>
        <v>63</v>
      </c>
      <c r="J8" s="13">
        <v>89.54</v>
      </c>
      <c r="K8" s="63">
        <f>ROUNDUP(J8, 0)</f>
        <v>90</v>
      </c>
      <c r="L8" s="11"/>
      <c r="M8" s="64">
        <f t="shared" si="4"/>
        <v>27</v>
      </c>
      <c r="N8" s="119">
        <v>3</v>
      </c>
      <c r="O8" s="15">
        <f t="shared" si="1"/>
        <v>66.5</v>
      </c>
      <c r="P8" s="16">
        <v>71.03</v>
      </c>
      <c r="Q8" s="17"/>
      <c r="R8" s="18">
        <v>61.38</v>
      </c>
      <c r="S8" s="17"/>
      <c r="T8" s="18">
        <v>66.34</v>
      </c>
      <c r="U8" s="17"/>
      <c r="V8" s="18">
        <v>54.66</v>
      </c>
      <c r="W8" s="17"/>
      <c r="X8" s="46">
        <f t="shared" si="2"/>
        <v>253.41</v>
      </c>
      <c r="Y8" s="126">
        <v>3</v>
      </c>
      <c r="Z8" s="19">
        <f t="shared" si="3"/>
        <v>319.90999999999997</v>
      </c>
      <c r="AA8" s="129">
        <v>3</v>
      </c>
      <c r="AB8" s="50"/>
      <c r="AC8" s="50"/>
      <c r="AD8" s="50"/>
      <c r="AE8" s="50"/>
      <c r="AF8" s="50"/>
      <c r="AG8" s="50"/>
      <c r="AH8" s="50"/>
      <c r="AI8" s="50"/>
      <c r="AJ8" s="50"/>
    </row>
    <row r="9" spans="1:36" ht="24" customHeight="1" x14ac:dyDescent="0.4">
      <c r="A9" s="9">
        <v>5</v>
      </c>
      <c r="B9" s="78" t="s">
        <v>59</v>
      </c>
      <c r="C9" s="11">
        <v>63</v>
      </c>
      <c r="D9" s="11">
        <v>60</v>
      </c>
      <c r="E9" s="11"/>
      <c r="F9" s="68">
        <f t="shared" ref="F9" si="12">100-(C9+D9)/2+E9</f>
        <v>38.5</v>
      </c>
      <c r="G9" s="116">
        <v>1</v>
      </c>
      <c r="H9" s="12">
        <f t="shared" si="6"/>
        <v>230</v>
      </c>
      <c r="I9" s="63">
        <f t="shared" si="7"/>
        <v>63</v>
      </c>
      <c r="J9" s="13">
        <v>81.25</v>
      </c>
      <c r="K9" s="63">
        <f>ROUNDUP(J9, 0)</f>
        <v>82</v>
      </c>
      <c r="L9" s="11"/>
      <c r="M9" s="64">
        <f>ABS(K9-I9)+L9</f>
        <v>19</v>
      </c>
      <c r="N9" s="119">
        <v>2</v>
      </c>
      <c r="O9" s="15">
        <f t="shared" ref="O9" si="13">F9+M9</f>
        <v>57.5</v>
      </c>
      <c r="P9" s="16">
        <v>57.59</v>
      </c>
      <c r="Q9" s="17"/>
      <c r="R9" s="18">
        <v>49.69</v>
      </c>
      <c r="S9" s="137" t="s">
        <v>17</v>
      </c>
      <c r="T9" s="18">
        <v>61.58</v>
      </c>
      <c r="U9" s="17"/>
      <c r="V9" s="18">
        <v>53.09</v>
      </c>
      <c r="W9" s="17"/>
      <c r="X9" s="46"/>
      <c r="Y9" s="126" t="s">
        <v>62</v>
      </c>
      <c r="Z9" s="19"/>
      <c r="AA9" s="129" t="s">
        <v>62</v>
      </c>
      <c r="AB9" s="50"/>
      <c r="AC9" s="50"/>
      <c r="AD9" s="50"/>
      <c r="AE9" s="72"/>
      <c r="AF9" s="50"/>
      <c r="AG9" s="50"/>
      <c r="AH9" s="50"/>
      <c r="AI9" s="50"/>
      <c r="AJ9" s="50"/>
    </row>
    <row r="10" spans="1:36" ht="24" customHeight="1" x14ac:dyDescent="0.4">
      <c r="A10" s="9">
        <v>6</v>
      </c>
      <c r="B10" s="78" t="s">
        <v>54</v>
      </c>
      <c r="C10" s="138" t="s">
        <v>58</v>
      </c>
      <c r="D10" s="11"/>
      <c r="E10" s="11"/>
      <c r="F10" s="68"/>
      <c r="G10" s="116"/>
      <c r="H10" s="12"/>
      <c r="I10" s="63"/>
      <c r="J10" s="13"/>
      <c r="K10" s="63"/>
      <c r="L10" s="11"/>
      <c r="M10" s="64"/>
      <c r="N10" s="119"/>
      <c r="O10" s="15"/>
      <c r="P10" s="16"/>
      <c r="Q10" s="17"/>
      <c r="R10" s="18"/>
      <c r="S10" s="136"/>
      <c r="T10" s="18"/>
      <c r="U10" s="17"/>
      <c r="V10" s="18"/>
      <c r="W10" s="17"/>
      <c r="X10" s="46"/>
      <c r="Y10" s="126"/>
      <c r="Z10" s="19">
        <f>X10+O10</f>
        <v>0</v>
      </c>
      <c r="AA10" s="129"/>
      <c r="AB10" s="50"/>
      <c r="AC10" s="50"/>
      <c r="AD10" s="50"/>
      <c r="AE10" s="72"/>
      <c r="AF10" s="50"/>
      <c r="AG10" s="50"/>
      <c r="AH10" s="50"/>
      <c r="AI10" s="50"/>
      <c r="AJ10" s="50"/>
    </row>
    <row r="11" spans="1:36" ht="24" customHeight="1" x14ac:dyDescent="0.4">
      <c r="A11" s="53"/>
      <c r="B11" s="77"/>
      <c r="C11" s="91"/>
      <c r="D11" s="91"/>
      <c r="E11" s="91"/>
      <c r="F11" s="92"/>
      <c r="G11" s="97"/>
      <c r="H11" s="91"/>
      <c r="I11" s="98"/>
      <c r="J11" s="105"/>
      <c r="K11" s="107"/>
      <c r="L11" s="105"/>
      <c r="M11" s="108"/>
      <c r="N11" s="99"/>
      <c r="O11" s="93"/>
      <c r="P11" s="94"/>
      <c r="Q11" s="95"/>
      <c r="R11" s="94"/>
      <c r="S11" s="95"/>
      <c r="T11" s="94"/>
      <c r="U11" s="95"/>
      <c r="V11" s="94"/>
      <c r="W11" s="95"/>
      <c r="X11" s="93"/>
      <c r="Y11" s="93"/>
      <c r="Z11" s="96"/>
      <c r="AA11" s="10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6" ht="24" customHeight="1" x14ac:dyDescent="0.4">
      <c r="A12" s="101" t="s">
        <v>45</v>
      </c>
      <c r="B12" s="101"/>
      <c r="C12" s="105"/>
      <c r="D12" s="105"/>
      <c r="E12" s="105"/>
      <c r="F12" s="106"/>
      <c r="G12" s="97"/>
      <c r="H12" s="105"/>
      <c r="I12" s="107"/>
      <c r="J12" s="105"/>
      <c r="K12" s="107"/>
      <c r="L12" s="105"/>
      <c r="M12" s="108"/>
      <c r="N12" s="99"/>
      <c r="O12" s="109"/>
      <c r="P12" s="110"/>
      <c r="Q12" s="111"/>
      <c r="R12" s="110"/>
      <c r="S12" s="111"/>
      <c r="T12" s="110"/>
      <c r="U12" s="111"/>
      <c r="V12" s="110"/>
      <c r="W12" s="111"/>
      <c r="X12" s="109"/>
      <c r="Y12" s="109"/>
      <c r="Z12" s="112"/>
      <c r="AA12" s="113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6" ht="24" customHeight="1" x14ac:dyDescent="0.4">
      <c r="A13" s="9">
        <v>7</v>
      </c>
      <c r="B13" s="78" t="s">
        <v>50</v>
      </c>
      <c r="C13" s="11">
        <v>62</v>
      </c>
      <c r="D13" s="11">
        <v>58</v>
      </c>
      <c r="E13" s="11"/>
      <c r="F13" s="68">
        <f t="shared" ref="F13:F14" si="14">100-(C13+D13)/2+E13</f>
        <v>40</v>
      </c>
      <c r="G13" s="118">
        <v>3</v>
      </c>
      <c r="H13" s="12">
        <f t="shared" si="6"/>
        <v>230</v>
      </c>
      <c r="I13" s="63">
        <f t="shared" si="7"/>
        <v>63</v>
      </c>
      <c r="J13" s="11">
        <v>83.43</v>
      </c>
      <c r="K13" s="63">
        <f>ROUNDUP(J13, 0)</f>
        <v>84</v>
      </c>
      <c r="L13" s="11">
        <v>5</v>
      </c>
      <c r="M13" s="64">
        <f t="shared" ref="M13:M14" si="15">ABS(K13-I13)+L13</f>
        <v>26</v>
      </c>
      <c r="N13" s="121">
        <v>3</v>
      </c>
      <c r="O13" s="15">
        <f t="shared" ref="O13:O16" si="16">F13+M13</f>
        <v>66</v>
      </c>
      <c r="P13" s="18">
        <v>62.18</v>
      </c>
      <c r="Q13" s="17"/>
      <c r="R13" s="18">
        <v>53.17</v>
      </c>
      <c r="S13" s="17"/>
      <c r="T13" s="18">
        <v>57.69</v>
      </c>
      <c r="U13" s="17"/>
      <c r="V13" s="18">
        <v>48.72</v>
      </c>
      <c r="W13" s="17"/>
      <c r="X13" s="46">
        <f t="shared" ref="X13:X14" si="17">P13+Q13+R13+S13+T13+U13+V13+W13</f>
        <v>221.76</v>
      </c>
      <c r="Y13" s="128">
        <v>4</v>
      </c>
      <c r="Z13" s="114">
        <f t="shared" ref="Z13:Z14" si="18">X13+O13</f>
        <v>287.76</v>
      </c>
      <c r="AA13" s="131">
        <v>4</v>
      </c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6" ht="24" customHeight="1" x14ac:dyDescent="0.4">
      <c r="A14" s="9">
        <v>8</v>
      </c>
      <c r="B14" s="78" t="s">
        <v>51</v>
      </c>
      <c r="C14" s="11">
        <v>68</v>
      </c>
      <c r="D14" s="11">
        <v>69</v>
      </c>
      <c r="E14" s="11"/>
      <c r="F14" s="68">
        <f t="shared" si="14"/>
        <v>31.5</v>
      </c>
      <c r="G14" s="118">
        <v>2</v>
      </c>
      <c r="H14" s="12">
        <f t="shared" si="6"/>
        <v>230</v>
      </c>
      <c r="I14" s="63">
        <f t="shared" si="7"/>
        <v>63</v>
      </c>
      <c r="J14" s="11">
        <v>90.53</v>
      </c>
      <c r="K14" s="63">
        <f t="shared" ref="K14" si="19">ROUNDUP(J14, 0)</f>
        <v>91</v>
      </c>
      <c r="L14" s="11"/>
      <c r="M14" s="64">
        <f t="shared" si="15"/>
        <v>28</v>
      </c>
      <c r="N14" s="121">
        <v>4</v>
      </c>
      <c r="O14" s="15">
        <f t="shared" si="16"/>
        <v>59.5</v>
      </c>
      <c r="P14" s="18">
        <v>54.31</v>
      </c>
      <c r="Q14" s="17"/>
      <c r="R14" s="18">
        <v>40.049999999999997</v>
      </c>
      <c r="S14" s="17"/>
      <c r="T14" s="18">
        <v>55.1</v>
      </c>
      <c r="U14" s="17"/>
      <c r="V14" s="18">
        <v>35.04</v>
      </c>
      <c r="W14" s="17"/>
      <c r="X14" s="46">
        <f t="shared" si="17"/>
        <v>184.5</v>
      </c>
      <c r="Y14" s="128">
        <v>2</v>
      </c>
      <c r="Z14" s="114">
        <f t="shared" si="18"/>
        <v>244</v>
      </c>
      <c r="AA14" s="131">
        <v>3</v>
      </c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6" ht="24" customHeight="1" x14ac:dyDescent="0.4">
      <c r="A15" s="9">
        <v>9</v>
      </c>
      <c r="B15" s="78" t="s">
        <v>52</v>
      </c>
      <c r="C15" s="11">
        <v>59</v>
      </c>
      <c r="D15" s="11">
        <v>51</v>
      </c>
      <c r="E15" s="11"/>
      <c r="F15" s="68">
        <f t="shared" ref="F15:F16" si="20">100-(C15+D15)/2+E15</f>
        <v>45</v>
      </c>
      <c r="G15" s="118">
        <v>4</v>
      </c>
      <c r="H15" s="12">
        <f t="shared" si="6"/>
        <v>230</v>
      </c>
      <c r="I15" s="63">
        <f t="shared" si="7"/>
        <v>63</v>
      </c>
      <c r="J15" s="11">
        <v>77.19</v>
      </c>
      <c r="K15" s="63">
        <f t="shared" ref="K15:K16" si="21">ROUNDUP(J15, 0)</f>
        <v>78</v>
      </c>
      <c r="L15" s="11">
        <v>5</v>
      </c>
      <c r="M15" s="64">
        <f t="shared" ref="M15:M18" si="22">ABS(K15-I15)+L15</f>
        <v>20</v>
      </c>
      <c r="N15" s="121">
        <v>2</v>
      </c>
      <c r="O15" s="15">
        <f t="shared" si="16"/>
        <v>65</v>
      </c>
      <c r="P15" s="18">
        <v>49.17</v>
      </c>
      <c r="Q15" s="17"/>
      <c r="R15" s="18">
        <v>32.9</v>
      </c>
      <c r="S15" s="17"/>
      <c r="T15" s="18">
        <v>46</v>
      </c>
      <c r="U15" s="17"/>
      <c r="V15" s="18">
        <v>36.4</v>
      </c>
      <c r="W15" s="135">
        <v>5</v>
      </c>
      <c r="X15" s="46">
        <f t="shared" ref="X15" si="23">P15+Q15+R15+S15+T15+U15+V15+W15</f>
        <v>169.47</v>
      </c>
      <c r="Y15" s="128">
        <v>1</v>
      </c>
      <c r="Z15" s="114">
        <f t="shared" ref="Z15:Z16" si="24">X15+O15</f>
        <v>234.47</v>
      </c>
      <c r="AA15" s="131">
        <v>1</v>
      </c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6" ht="21.6" customHeight="1" x14ac:dyDescent="0.4">
      <c r="A16" s="9">
        <v>10</v>
      </c>
      <c r="B16" s="78" t="s">
        <v>63</v>
      </c>
      <c r="C16" s="11">
        <v>72</v>
      </c>
      <c r="D16" s="11">
        <v>71</v>
      </c>
      <c r="E16" s="11"/>
      <c r="F16" s="68">
        <f t="shared" si="20"/>
        <v>28.5</v>
      </c>
      <c r="G16" s="118">
        <v>1</v>
      </c>
      <c r="H16" s="12">
        <f t="shared" si="6"/>
        <v>230</v>
      </c>
      <c r="I16" s="63">
        <f t="shared" si="7"/>
        <v>63</v>
      </c>
      <c r="J16" s="11">
        <v>75.44</v>
      </c>
      <c r="K16" s="63">
        <f t="shared" si="21"/>
        <v>76</v>
      </c>
      <c r="L16" s="11"/>
      <c r="M16" s="64">
        <f t="shared" si="22"/>
        <v>13</v>
      </c>
      <c r="N16" s="121">
        <v>1</v>
      </c>
      <c r="O16" s="15">
        <f t="shared" si="16"/>
        <v>41.5</v>
      </c>
      <c r="P16" s="18">
        <v>50.17</v>
      </c>
      <c r="Q16" s="17"/>
      <c r="R16" s="18">
        <v>46.64</v>
      </c>
      <c r="S16" s="17"/>
      <c r="T16" s="18">
        <v>56.12</v>
      </c>
      <c r="U16" s="17"/>
      <c r="V16" s="18">
        <v>43.75</v>
      </c>
      <c r="W16" s="17"/>
      <c r="X16" s="46">
        <f t="shared" ref="X16:X18" si="25">P16+Q16+R16+S16+T16+U16+V16+W16</f>
        <v>196.68</v>
      </c>
      <c r="Y16" s="128">
        <v>3</v>
      </c>
      <c r="Z16" s="114">
        <f t="shared" si="24"/>
        <v>238.18</v>
      </c>
      <c r="AA16" s="131">
        <v>2</v>
      </c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43.2" customHeight="1" x14ac:dyDescent="0.4">
      <c r="A17" s="134" t="s">
        <v>57</v>
      </c>
      <c r="H17" s="12"/>
      <c r="I17" s="63"/>
      <c r="M17" s="64"/>
      <c r="O17" s="11"/>
      <c r="P17" s="18"/>
      <c r="Q17" s="17"/>
      <c r="R17" s="18"/>
      <c r="S17" s="17"/>
      <c r="T17" s="18"/>
      <c r="U17" s="17"/>
      <c r="V17" s="18"/>
      <c r="W17" s="17"/>
      <c r="X17" s="46"/>
      <c r="Y17" s="128"/>
      <c r="Z17" s="114"/>
      <c r="AA17" s="131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1.6" customHeight="1" x14ac:dyDescent="0.4">
      <c r="A18" s="9">
        <v>11</v>
      </c>
      <c r="B18" s="78" t="s">
        <v>61</v>
      </c>
      <c r="C18" s="11">
        <v>72</v>
      </c>
      <c r="D18" s="11">
        <v>63</v>
      </c>
      <c r="E18" s="11"/>
      <c r="F18" s="71">
        <f t="shared" ref="F18" si="26">100-(C18+D18)/2+E18</f>
        <v>32.5</v>
      </c>
      <c r="G18" s="118">
        <v>1</v>
      </c>
      <c r="H18" s="12">
        <f t="shared" si="6"/>
        <v>230</v>
      </c>
      <c r="I18" s="63">
        <f t="shared" si="7"/>
        <v>63</v>
      </c>
      <c r="J18" s="11">
        <v>77.150000000000006</v>
      </c>
      <c r="K18" s="63">
        <f t="shared" ref="K18" si="27">ROUNDUP(J18, 0)</f>
        <v>78</v>
      </c>
      <c r="L18" s="11">
        <v>5</v>
      </c>
      <c r="M18" s="64">
        <f t="shared" si="22"/>
        <v>20</v>
      </c>
      <c r="N18" s="121">
        <v>1</v>
      </c>
      <c r="O18" s="28">
        <f t="shared" ref="O18" si="28">F18+M18</f>
        <v>52.5</v>
      </c>
      <c r="P18" s="18">
        <v>44.25</v>
      </c>
      <c r="Q18" s="17"/>
      <c r="R18" s="18">
        <v>34.43</v>
      </c>
      <c r="S18" s="17"/>
      <c r="T18" s="18">
        <v>42.22</v>
      </c>
      <c r="U18" s="17"/>
      <c r="V18" s="18">
        <v>30.37</v>
      </c>
      <c r="W18" s="17"/>
      <c r="X18" s="46">
        <f t="shared" si="25"/>
        <v>151.27000000000001</v>
      </c>
      <c r="Y18" s="128">
        <v>1</v>
      </c>
      <c r="Z18" s="33">
        <f t="shared" ref="Z18" si="29">X18+O18</f>
        <v>203.77</v>
      </c>
      <c r="AA18" s="131">
        <v>1</v>
      </c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0.100000000000001" customHeight="1" x14ac:dyDescent="0.4">
      <c r="A19" s="132" t="s">
        <v>46</v>
      </c>
      <c r="B19" s="133"/>
      <c r="C19" s="101"/>
      <c r="D19" s="101"/>
      <c r="E19" s="101"/>
      <c r="F19" s="71"/>
      <c r="G19" s="101"/>
      <c r="H19" s="101"/>
      <c r="I19" s="101"/>
      <c r="J19" s="101"/>
      <c r="K19" s="63"/>
      <c r="L19" s="101"/>
      <c r="M19" s="102"/>
      <c r="N19" s="101"/>
      <c r="O19" s="28"/>
      <c r="P19" s="101"/>
      <c r="Q19" s="101"/>
      <c r="R19" s="101"/>
      <c r="S19" s="101"/>
      <c r="T19" s="101"/>
      <c r="U19" s="101"/>
      <c r="V19" s="101"/>
      <c r="W19" s="101"/>
      <c r="X19" s="103"/>
      <c r="Y19" s="103"/>
      <c r="Z19" s="33"/>
      <c r="AA19" s="104"/>
    </row>
    <row r="20" spans="1:36" ht="20.100000000000001" customHeight="1" x14ac:dyDescent="0.4">
      <c r="A20" s="25">
        <v>12</v>
      </c>
      <c r="B20" s="115" t="s">
        <v>55</v>
      </c>
      <c r="C20" s="11">
        <v>55</v>
      </c>
      <c r="D20" s="11">
        <v>46</v>
      </c>
      <c r="E20" s="26"/>
      <c r="F20" s="71">
        <f>100-(C20+D20)/2+E20</f>
        <v>49.5</v>
      </c>
      <c r="G20" s="117">
        <v>2</v>
      </c>
      <c r="H20" s="12">
        <f>$H$5</f>
        <v>230</v>
      </c>
      <c r="I20" s="63">
        <f>$I$5</f>
        <v>63</v>
      </c>
      <c r="J20" s="26">
        <v>79.91</v>
      </c>
      <c r="K20" s="63">
        <f>ROUNDUP(J20, 0)</f>
        <v>80</v>
      </c>
      <c r="L20" s="26">
        <v>5</v>
      </c>
      <c r="M20" s="64">
        <f>ABS(K20-I20)+L20</f>
        <v>22</v>
      </c>
      <c r="N20" s="120">
        <v>1</v>
      </c>
      <c r="O20" s="28">
        <f>F20+M20</f>
        <v>71.5</v>
      </c>
      <c r="P20" s="89">
        <v>60.23</v>
      </c>
      <c r="Q20" s="30"/>
      <c r="R20" s="31">
        <v>48.98</v>
      </c>
      <c r="S20" s="30"/>
      <c r="T20" s="31">
        <v>53.23</v>
      </c>
      <c r="U20" s="30"/>
      <c r="V20" s="31">
        <v>45.41</v>
      </c>
      <c r="W20" s="30"/>
      <c r="X20" s="47">
        <f>P20+Q20+R20+S20+T20+U20+V20+W20</f>
        <v>207.85</v>
      </c>
      <c r="Y20" s="127">
        <v>1</v>
      </c>
      <c r="Z20" s="33">
        <f>X20+O20</f>
        <v>279.35000000000002</v>
      </c>
      <c r="AA20" s="130">
        <v>1</v>
      </c>
    </row>
    <row r="21" spans="1:36" ht="20.100000000000001" customHeight="1" x14ac:dyDescent="0.4">
      <c r="A21" s="25">
        <v>13</v>
      </c>
      <c r="B21" s="115" t="s">
        <v>56</v>
      </c>
      <c r="C21" s="11">
        <v>55</v>
      </c>
      <c r="D21" s="11">
        <v>53</v>
      </c>
      <c r="E21" s="26"/>
      <c r="F21" s="71">
        <f>100-(C21+D21)/2+E21</f>
        <v>46</v>
      </c>
      <c r="G21" s="117">
        <v>1</v>
      </c>
      <c r="H21" s="12">
        <f>$H$5</f>
        <v>230</v>
      </c>
      <c r="I21" s="63">
        <f>$I$5</f>
        <v>63</v>
      </c>
      <c r="J21" s="26">
        <v>105.69</v>
      </c>
      <c r="K21" s="63">
        <f>ROUNDUP(J21, 0)</f>
        <v>106</v>
      </c>
      <c r="L21" s="26"/>
      <c r="M21" s="64">
        <f>ABS(K21-I21)+L21</f>
        <v>43</v>
      </c>
      <c r="N21" s="120">
        <v>2</v>
      </c>
      <c r="O21" s="28">
        <f>F21+M21</f>
        <v>89</v>
      </c>
      <c r="P21" s="89">
        <v>77.510000000000005</v>
      </c>
      <c r="Q21" s="30"/>
      <c r="R21" s="31">
        <v>66.97</v>
      </c>
      <c r="S21" s="30"/>
      <c r="T21" s="31">
        <v>74.180000000000007</v>
      </c>
      <c r="U21" s="30"/>
      <c r="V21" s="31">
        <v>67.8</v>
      </c>
      <c r="W21" s="30"/>
      <c r="X21" s="47">
        <f>P21+Q21+R21+S21+T21+U21+V21+W21</f>
        <v>286.46000000000004</v>
      </c>
      <c r="Y21" s="127">
        <v>2</v>
      </c>
      <c r="Z21" s="33">
        <f>X21+O21</f>
        <v>375.46000000000004</v>
      </c>
      <c r="AA21" s="130">
        <v>2</v>
      </c>
    </row>
    <row r="22" spans="1:36" ht="20.100000000000001" customHeight="1" x14ac:dyDescent="0.25"/>
    <row r="23" spans="1:36" ht="20.100000000000001" customHeight="1" x14ac:dyDescent="0.25"/>
    <row r="24" spans="1:36" ht="20.100000000000001" customHeight="1" x14ac:dyDescent="0.25"/>
    <row r="25" spans="1:36" ht="20.100000000000001" customHeight="1" x14ac:dyDescent="0.25"/>
  </sheetData>
  <mergeCells count="5">
    <mergeCell ref="H2:N2"/>
    <mergeCell ref="A1:AA1"/>
    <mergeCell ref="A4:AA4"/>
    <mergeCell ref="C2:G2"/>
    <mergeCell ref="Z2:AA2"/>
  </mergeCells>
  <phoneticPr fontId="3" type="noConversion"/>
  <dataValidations count="1">
    <dataValidation type="decimal" errorStyle="warning" showInputMessage="1" showErrorMessage="1" errorTitle="Error of Course" promptTitle="Error Of Course" sqref="X5:Y5">
      <formula1>0</formula1>
      <formula2>999</formula2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M6" sqref="M6"/>
    </sheetView>
  </sheetViews>
  <sheetFormatPr defaultRowHeight="13.2" x14ac:dyDescent="0.25"/>
  <sheetData>
    <row r="1" spans="1:13" x14ac:dyDescent="0.25">
      <c r="A1">
        <v>432</v>
      </c>
    </row>
    <row r="2" spans="1:13" x14ac:dyDescent="0.25">
      <c r="A2">
        <v>4</v>
      </c>
    </row>
    <row r="3" spans="1:13" x14ac:dyDescent="0.25">
      <c r="A3">
        <v>5</v>
      </c>
    </row>
    <row r="4" spans="1:13" x14ac:dyDescent="0.25">
      <c r="A4">
        <v>2</v>
      </c>
    </row>
    <row r="5" spans="1:13" x14ac:dyDescent="0.25">
      <c r="A5">
        <v>1</v>
      </c>
    </row>
    <row r="6" spans="1:13" x14ac:dyDescent="0.25">
      <c r="A6">
        <f>COUNT(A1:A5)</f>
        <v>5</v>
      </c>
      <c r="M6">
        <f>RANK(A3,A1:A5,0)</f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workbookViewId="0">
      <selection activeCell="A2" sqref="A1:Z65536"/>
    </sheetView>
  </sheetViews>
  <sheetFormatPr defaultRowHeight="13.2" x14ac:dyDescent="0.25"/>
  <cols>
    <col min="1" max="1" width="4.6640625" customWidth="1"/>
    <col min="2" max="2" width="55.44140625" bestFit="1" customWidth="1"/>
    <col min="3" max="4" width="10.5546875" customWidth="1"/>
    <col min="5" max="5" width="6.5546875" bestFit="1" customWidth="1"/>
    <col min="6" max="6" width="9.6640625" bestFit="1" customWidth="1"/>
    <col min="7" max="7" width="7.6640625" bestFit="1" customWidth="1"/>
    <col min="8" max="8" width="9.109375" bestFit="1" customWidth="1"/>
    <col min="9" max="9" width="9.33203125" bestFit="1" customWidth="1"/>
    <col min="10" max="10" width="8.33203125" bestFit="1" customWidth="1"/>
    <col min="11" max="11" width="10.44140625" customWidth="1"/>
    <col min="12" max="12" width="6.5546875" customWidth="1"/>
    <col min="13" max="13" width="9.6640625" style="66" bestFit="1" customWidth="1"/>
    <col min="14" max="14" width="7.6640625" bestFit="1" customWidth="1"/>
    <col min="15" max="15" width="11.44140625" customWidth="1"/>
    <col min="16" max="16" width="7.109375" bestFit="1" customWidth="1"/>
    <col min="17" max="17" width="5.6640625" customWidth="1"/>
    <col min="18" max="18" width="7.109375" bestFit="1" customWidth="1"/>
    <col min="19" max="19" width="5.5546875" customWidth="1"/>
    <col min="20" max="20" width="7.109375" bestFit="1" customWidth="1"/>
    <col min="21" max="21" width="5.5546875" customWidth="1"/>
    <col min="22" max="22" width="7.109375" bestFit="1" customWidth="1"/>
    <col min="23" max="23" width="5.5546875" customWidth="1"/>
    <col min="24" max="24" width="10.6640625" customWidth="1"/>
    <col min="25" max="25" width="11.6640625" bestFit="1" customWidth="1"/>
    <col min="26" max="26" width="9.6640625" bestFit="1" customWidth="1"/>
  </cols>
  <sheetData>
    <row r="1" spans="1:35" ht="38.25" customHeight="1" x14ac:dyDescent="0.25">
      <c r="A1" s="150" t="s">
        <v>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7.399999999999999" x14ac:dyDescent="0.25">
      <c r="A2" s="7"/>
      <c r="B2" s="2"/>
      <c r="C2" s="139"/>
      <c r="D2" s="140"/>
      <c r="E2" s="140"/>
      <c r="F2" s="140"/>
      <c r="G2" s="141"/>
      <c r="H2" s="139"/>
      <c r="I2" s="140"/>
      <c r="J2" s="140"/>
      <c r="K2" s="140"/>
      <c r="L2" s="140"/>
      <c r="M2" s="140"/>
      <c r="N2" s="141"/>
      <c r="O2" s="10"/>
      <c r="P2" s="139" t="s">
        <v>11</v>
      </c>
      <c r="Q2" s="140"/>
      <c r="R2" s="140"/>
      <c r="S2" s="140"/>
      <c r="T2" s="140"/>
      <c r="U2" s="140"/>
      <c r="V2" s="140"/>
      <c r="W2" s="140"/>
      <c r="X2" s="141"/>
      <c r="Y2" s="148" t="s">
        <v>24</v>
      </c>
      <c r="Z2" s="149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26.4" x14ac:dyDescent="0.3">
      <c r="A3" s="8"/>
      <c r="B3" s="3"/>
      <c r="C3" s="20"/>
      <c r="D3" s="20">
        <v>2</v>
      </c>
      <c r="E3" s="21">
        <v>3</v>
      </c>
      <c r="F3" s="20">
        <v>4</v>
      </c>
      <c r="G3" s="20">
        <v>5</v>
      </c>
      <c r="H3" s="4">
        <v>6</v>
      </c>
      <c r="I3" s="4">
        <v>7</v>
      </c>
      <c r="J3" s="5">
        <v>8</v>
      </c>
      <c r="K3" s="5">
        <v>9</v>
      </c>
      <c r="L3" s="21">
        <v>10</v>
      </c>
      <c r="M3" s="65"/>
      <c r="N3" s="21"/>
      <c r="O3" s="4"/>
      <c r="P3" s="20" t="s">
        <v>2</v>
      </c>
      <c r="Q3" s="22" t="s">
        <v>17</v>
      </c>
      <c r="R3" s="20" t="s">
        <v>3</v>
      </c>
      <c r="S3" s="22" t="s">
        <v>17</v>
      </c>
      <c r="T3" s="20" t="s">
        <v>13</v>
      </c>
      <c r="U3" s="22" t="s">
        <v>17</v>
      </c>
      <c r="V3" s="20" t="s">
        <v>14</v>
      </c>
      <c r="W3" s="22" t="s">
        <v>17</v>
      </c>
      <c r="X3" s="4" t="s">
        <v>23</v>
      </c>
      <c r="Y3" s="6" t="s">
        <v>4</v>
      </c>
      <c r="Z3" s="81" t="s">
        <v>15</v>
      </c>
      <c r="AA3" s="50"/>
      <c r="AB3" s="50"/>
      <c r="AC3" s="50"/>
      <c r="AD3" s="50"/>
      <c r="AE3" s="50"/>
      <c r="AF3" s="50"/>
      <c r="AG3" s="50"/>
      <c r="AH3" s="50"/>
      <c r="AI3" s="50"/>
    </row>
    <row r="4" spans="1:35" ht="35.1" customHeight="1" x14ac:dyDescent="0.4">
      <c r="A4" s="145" t="s">
        <v>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  <c r="AA4" s="50"/>
      <c r="AB4" s="50"/>
      <c r="AC4" s="50"/>
      <c r="AD4" s="50"/>
      <c r="AE4" s="50"/>
      <c r="AF4" s="50"/>
      <c r="AG4" s="50"/>
      <c r="AH4" s="50"/>
      <c r="AI4" s="50"/>
    </row>
    <row r="5" spans="1:35" ht="24" customHeight="1" x14ac:dyDescent="0.4">
      <c r="A5" s="9">
        <v>1</v>
      </c>
      <c r="B5" s="76" t="s">
        <v>28</v>
      </c>
      <c r="C5" s="11"/>
      <c r="D5" s="11"/>
      <c r="E5" s="11"/>
      <c r="F5" s="68"/>
      <c r="G5" s="52"/>
      <c r="H5" s="12"/>
      <c r="I5" s="63"/>
      <c r="J5" s="13"/>
      <c r="K5" s="63"/>
      <c r="L5" s="11"/>
      <c r="M5" s="64"/>
      <c r="N5" s="14"/>
      <c r="O5" s="15"/>
      <c r="P5" s="16"/>
      <c r="Q5" s="17"/>
      <c r="R5" s="18"/>
      <c r="S5" s="17"/>
      <c r="T5" s="18"/>
      <c r="U5" s="17"/>
      <c r="V5" s="18"/>
      <c r="W5" s="17"/>
      <c r="X5" s="46">
        <f t="shared" ref="X5:X17" si="0">P5+Q5+R5+S5+T5+U5+V5+W5</f>
        <v>0</v>
      </c>
      <c r="Y5" s="19">
        <f t="shared" ref="Y5:Y17" si="1">X5+O5</f>
        <v>0</v>
      </c>
      <c r="Z5" s="82"/>
      <c r="AA5" s="50"/>
      <c r="AB5" s="50"/>
      <c r="AC5" s="50"/>
      <c r="AD5" s="50"/>
      <c r="AE5" s="50"/>
      <c r="AF5" s="50"/>
      <c r="AG5" s="50"/>
      <c r="AH5" s="50"/>
      <c r="AI5" s="50"/>
    </row>
    <row r="6" spans="1:35" ht="24" customHeight="1" x14ac:dyDescent="0.4">
      <c r="A6" s="9">
        <v>2</v>
      </c>
      <c r="B6" s="77" t="s">
        <v>29</v>
      </c>
      <c r="C6" s="11"/>
      <c r="D6" s="11"/>
      <c r="E6" s="11"/>
      <c r="F6" s="68"/>
      <c r="G6" s="52"/>
      <c r="H6" s="12"/>
      <c r="I6" s="63"/>
      <c r="J6" s="13"/>
      <c r="K6" s="63"/>
      <c r="L6" s="11"/>
      <c r="M6" s="64"/>
      <c r="N6" s="14"/>
      <c r="O6" s="15"/>
      <c r="P6" s="16"/>
      <c r="Q6" s="17"/>
      <c r="R6" s="18"/>
      <c r="S6" s="17"/>
      <c r="T6" s="18"/>
      <c r="U6" s="17"/>
      <c r="V6" s="18"/>
      <c r="W6" s="17"/>
      <c r="X6" s="46">
        <f t="shared" si="0"/>
        <v>0</v>
      </c>
      <c r="Y6" s="19">
        <f t="shared" si="1"/>
        <v>0</v>
      </c>
      <c r="Z6" s="82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4" customHeight="1" x14ac:dyDescent="0.4">
      <c r="A7" s="9">
        <v>3</v>
      </c>
      <c r="B7" s="76" t="s">
        <v>30</v>
      </c>
      <c r="C7" s="11"/>
      <c r="D7" s="11"/>
      <c r="E7" s="11"/>
      <c r="F7" s="68"/>
      <c r="G7" s="52"/>
      <c r="H7" s="12"/>
      <c r="I7" s="63"/>
      <c r="J7" s="13"/>
      <c r="K7" s="63"/>
      <c r="L7" s="11"/>
      <c r="M7" s="64"/>
      <c r="N7" s="14"/>
      <c r="O7" s="15"/>
      <c r="P7" s="16"/>
      <c r="Q7" s="17"/>
      <c r="R7" s="18"/>
      <c r="S7" s="17"/>
      <c r="T7" s="18"/>
      <c r="U7" s="17"/>
      <c r="V7" s="18"/>
      <c r="W7" s="17"/>
      <c r="X7" s="46">
        <f t="shared" si="0"/>
        <v>0</v>
      </c>
      <c r="Y7" s="19">
        <f t="shared" si="1"/>
        <v>0</v>
      </c>
      <c r="Z7" s="82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24" customHeight="1" x14ac:dyDescent="0.4">
      <c r="A8" s="9">
        <v>4</v>
      </c>
      <c r="B8" s="78" t="s">
        <v>31</v>
      </c>
      <c r="C8" s="11"/>
      <c r="D8" s="11"/>
      <c r="E8" s="11"/>
      <c r="F8" s="68"/>
      <c r="G8" s="52"/>
      <c r="H8" s="12"/>
      <c r="I8" s="63"/>
      <c r="J8" s="13"/>
      <c r="K8" s="63"/>
      <c r="L8" s="11"/>
      <c r="M8" s="64"/>
      <c r="N8" s="14"/>
      <c r="O8" s="15"/>
      <c r="P8" s="16"/>
      <c r="Q8" s="17"/>
      <c r="R8" s="18"/>
      <c r="S8" s="17"/>
      <c r="T8" s="18"/>
      <c r="U8" s="17"/>
      <c r="V8" s="18"/>
      <c r="W8" s="17"/>
      <c r="X8" s="46">
        <f t="shared" si="0"/>
        <v>0</v>
      </c>
      <c r="Y8" s="19">
        <f t="shared" si="1"/>
        <v>0</v>
      </c>
      <c r="Z8" s="82"/>
      <c r="AA8" s="50"/>
      <c r="AB8" s="50"/>
      <c r="AC8" s="50"/>
      <c r="AD8" s="72"/>
      <c r="AE8" s="50"/>
      <c r="AF8" s="50"/>
      <c r="AG8" s="50"/>
      <c r="AH8" s="50"/>
      <c r="AI8" s="50"/>
    </row>
    <row r="9" spans="1:35" ht="24" customHeight="1" x14ac:dyDescent="0.4">
      <c r="A9" s="9">
        <v>5</v>
      </c>
      <c r="B9" s="76" t="s">
        <v>32</v>
      </c>
      <c r="C9" s="11"/>
      <c r="D9" s="11"/>
      <c r="E9" s="11"/>
      <c r="F9" s="68"/>
      <c r="G9" s="52"/>
      <c r="H9" s="12"/>
      <c r="I9" s="63"/>
      <c r="J9" s="13"/>
      <c r="K9" s="63"/>
      <c r="L9" s="11"/>
      <c r="M9" s="64"/>
      <c r="N9" s="14"/>
      <c r="O9" s="15"/>
      <c r="P9" s="16"/>
      <c r="Q9" s="17"/>
      <c r="R9" s="18"/>
      <c r="S9" s="17"/>
      <c r="T9" s="18"/>
      <c r="U9" s="17"/>
      <c r="V9" s="18"/>
      <c r="W9" s="17"/>
      <c r="X9" s="46">
        <f t="shared" si="0"/>
        <v>0</v>
      </c>
      <c r="Y9" s="19">
        <f t="shared" si="1"/>
        <v>0</v>
      </c>
      <c r="Z9" s="82"/>
      <c r="AA9" s="50"/>
      <c r="AB9" s="50"/>
      <c r="AC9" s="50"/>
      <c r="AD9" s="50"/>
      <c r="AE9" s="50"/>
      <c r="AF9" s="50"/>
      <c r="AG9" s="50"/>
      <c r="AH9" s="50"/>
      <c r="AI9" s="50"/>
    </row>
    <row r="10" spans="1:35" ht="24" customHeight="1" x14ac:dyDescent="0.4">
      <c r="A10" s="25"/>
      <c r="B10" s="45"/>
      <c r="C10" s="26"/>
      <c r="D10" s="26"/>
      <c r="E10" s="26"/>
      <c r="F10" s="68"/>
      <c r="G10" s="52"/>
      <c r="H10" s="12"/>
      <c r="I10" s="63"/>
      <c r="J10" s="27"/>
      <c r="K10" s="63"/>
      <c r="L10" s="26"/>
      <c r="M10" s="64"/>
      <c r="N10" s="32"/>
      <c r="O10" s="15"/>
      <c r="P10" s="29"/>
      <c r="Q10" s="30"/>
      <c r="R10" s="31"/>
      <c r="S10" s="30"/>
      <c r="T10" s="31"/>
      <c r="U10" s="30"/>
      <c r="V10" s="31"/>
      <c r="W10" s="30"/>
      <c r="X10" s="46">
        <f t="shared" si="0"/>
        <v>0</v>
      </c>
      <c r="Y10" s="19">
        <f t="shared" si="1"/>
        <v>0</v>
      </c>
      <c r="Z10" s="83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s="43" customFormat="1" ht="35.1" customHeight="1" x14ac:dyDescent="0.4">
      <c r="A11" s="74" t="s">
        <v>7</v>
      </c>
      <c r="B11" s="75"/>
      <c r="C11" s="75"/>
      <c r="D11" s="75"/>
      <c r="E11" s="75"/>
      <c r="F11" s="69"/>
      <c r="G11" s="75"/>
      <c r="H11" s="75"/>
      <c r="I11" s="75"/>
      <c r="J11" s="75"/>
      <c r="K11" s="63"/>
      <c r="L11" s="75"/>
      <c r="M11" s="64"/>
      <c r="N11" s="75"/>
      <c r="O11" s="44"/>
      <c r="P11" s="75"/>
      <c r="Q11" s="75"/>
      <c r="R11" s="75"/>
      <c r="S11" s="75"/>
      <c r="T11" s="75"/>
      <c r="U11" s="75"/>
      <c r="V11" s="75"/>
      <c r="W11" s="75"/>
      <c r="X11" s="44"/>
      <c r="Y11" s="49"/>
      <c r="Z11" s="84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24" customHeight="1" x14ac:dyDescent="0.4">
      <c r="A12" s="34">
        <v>6</v>
      </c>
      <c r="B12" s="79" t="s">
        <v>33</v>
      </c>
      <c r="C12" s="35"/>
      <c r="D12" s="35"/>
      <c r="E12" s="35"/>
      <c r="F12" s="70"/>
      <c r="G12" s="36"/>
      <c r="H12" s="12"/>
      <c r="I12" s="63"/>
      <c r="J12" s="35"/>
      <c r="K12" s="63"/>
      <c r="L12" s="35"/>
      <c r="M12" s="64"/>
      <c r="N12" s="37"/>
      <c r="O12" s="38"/>
      <c r="P12" s="39"/>
      <c r="Q12" s="40"/>
      <c r="R12" s="41"/>
      <c r="S12" s="40"/>
      <c r="T12" s="41"/>
      <c r="U12" s="40"/>
      <c r="V12" s="41"/>
      <c r="W12" s="40"/>
      <c r="X12" s="48">
        <f t="shared" si="0"/>
        <v>0</v>
      </c>
      <c r="Y12" s="42">
        <f t="shared" si="1"/>
        <v>0</v>
      </c>
      <c r="Z12" s="85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ht="24" customHeight="1" x14ac:dyDescent="0.4">
      <c r="A13" s="9">
        <f t="shared" ref="A13:A18" si="2">+A12+1</f>
        <v>7</v>
      </c>
      <c r="B13" s="77" t="s">
        <v>34</v>
      </c>
      <c r="C13" s="11"/>
      <c r="D13" s="11"/>
      <c r="E13" s="11"/>
      <c r="F13" s="68"/>
      <c r="G13" s="36"/>
      <c r="H13" s="12"/>
      <c r="I13" s="63"/>
      <c r="J13" s="11"/>
      <c r="K13" s="63"/>
      <c r="L13" s="11"/>
      <c r="M13" s="64"/>
      <c r="N13" s="37"/>
      <c r="O13" s="15"/>
      <c r="P13" s="16"/>
      <c r="Q13" s="17"/>
      <c r="R13" s="18"/>
      <c r="S13" s="17"/>
      <c r="T13" s="18"/>
      <c r="U13" s="17"/>
      <c r="V13" s="18"/>
      <c r="W13" s="17"/>
      <c r="X13" s="46">
        <f t="shared" si="0"/>
        <v>0</v>
      </c>
      <c r="Y13" s="19">
        <f t="shared" si="1"/>
        <v>0</v>
      </c>
      <c r="Z13" s="85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ht="24" customHeight="1" x14ac:dyDescent="0.4">
      <c r="A14" s="9">
        <f t="shared" si="2"/>
        <v>8</v>
      </c>
      <c r="B14" s="77" t="s">
        <v>35</v>
      </c>
      <c r="C14" s="26"/>
      <c r="D14" s="26"/>
      <c r="E14" s="26"/>
      <c r="F14" s="71"/>
      <c r="G14" s="36"/>
      <c r="H14" s="12"/>
      <c r="I14" s="63"/>
      <c r="J14" s="26"/>
      <c r="K14" s="63"/>
      <c r="L14" s="26"/>
      <c r="M14" s="64"/>
      <c r="N14" s="37"/>
      <c r="O14" s="28"/>
      <c r="P14" s="29"/>
      <c r="Q14" s="30"/>
      <c r="R14" s="31"/>
      <c r="S14" s="30"/>
      <c r="T14" s="31"/>
      <c r="U14" s="30"/>
      <c r="V14" s="31"/>
      <c r="W14" s="30"/>
      <c r="X14" s="47">
        <f>P14+Q14+R14+S14+T14+U14+V14+W14</f>
        <v>0</v>
      </c>
      <c r="Y14" s="33">
        <f>X14+O14</f>
        <v>0</v>
      </c>
      <c r="Z14" s="85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ht="24" customHeight="1" x14ac:dyDescent="0.4">
      <c r="A15" s="9">
        <f t="shared" si="2"/>
        <v>9</v>
      </c>
      <c r="B15" s="77" t="s">
        <v>36</v>
      </c>
      <c r="C15" s="26"/>
      <c r="D15" s="26"/>
      <c r="E15" s="26"/>
      <c r="F15" s="71"/>
      <c r="G15" s="36"/>
      <c r="H15" s="12"/>
      <c r="I15" s="63"/>
      <c r="J15" s="26"/>
      <c r="K15" s="63"/>
      <c r="L15" s="26"/>
      <c r="M15" s="64"/>
      <c r="N15" s="37"/>
      <c r="O15" s="28"/>
      <c r="P15" s="29"/>
      <c r="Q15" s="30"/>
      <c r="R15" s="31"/>
      <c r="S15" s="30"/>
      <c r="T15" s="31"/>
      <c r="U15" s="30"/>
      <c r="V15" s="31"/>
      <c r="W15" s="30"/>
      <c r="X15" s="47">
        <f>P15+Q15+R15+S15+T15+U15+V15+W15</f>
        <v>0</v>
      </c>
      <c r="Y15" s="33">
        <f>X15+O15</f>
        <v>0</v>
      </c>
      <c r="Z15" s="85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 ht="24" customHeight="1" x14ac:dyDescent="0.4">
      <c r="A16" s="9">
        <f t="shared" si="2"/>
        <v>10</v>
      </c>
      <c r="B16" s="77" t="s">
        <v>37</v>
      </c>
      <c r="C16" s="26"/>
      <c r="D16" s="26"/>
      <c r="E16" s="26"/>
      <c r="F16" s="71"/>
      <c r="G16" s="36"/>
      <c r="H16" s="12"/>
      <c r="I16" s="63"/>
      <c r="J16" s="26"/>
      <c r="K16" s="63"/>
      <c r="L16" s="26"/>
      <c r="M16" s="64"/>
      <c r="N16" s="37"/>
      <c r="O16" s="28"/>
      <c r="P16" s="29"/>
      <c r="Q16" s="30"/>
      <c r="R16" s="31"/>
      <c r="S16" s="30"/>
      <c r="T16" s="31"/>
      <c r="U16" s="30"/>
      <c r="V16" s="31"/>
      <c r="W16" s="30"/>
      <c r="X16" s="47">
        <f>P16+Q16+R16+S16+T16+U16+V16+W16</f>
        <v>0</v>
      </c>
      <c r="Y16" s="33">
        <f>X16+O16</f>
        <v>0</v>
      </c>
      <c r="Z16" s="85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ht="24" customHeight="1" x14ac:dyDescent="0.4">
      <c r="A17" s="9">
        <f t="shared" si="2"/>
        <v>11</v>
      </c>
      <c r="B17" s="77" t="s">
        <v>38</v>
      </c>
      <c r="C17" s="26"/>
      <c r="D17" s="26"/>
      <c r="E17" s="26"/>
      <c r="F17" s="71"/>
      <c r="G17" s="36"/>
      <c r="H17" s="12"/>
      <c r="I17" s="63"/>
      <c r="J17" s="26"/>
      <c r="K17" s="63"/>
      <c r="L17" s="26"/>
      <c r="M17" s="64"/>
      <c r="N17" s="37"/>
      <c r="O17" s="28"/>
      <c r="P17" s="29"/>
      <c r="Q17" s="30"/>
      <c r="R17" s="31"/>
      <c r="S17" s="30"/>
      <c r="T17" s="31"/>
      <c r="U17" s="30"/>
      <c r="V17" s="31"/>
      <c r="W17" s="30"/>
      <c r="X17" s="47">
        <f t="shared" si="0"/>
        <v>0</v>
      </c>
      <c r="Y17" s="33">
        <f t="shared" si="1"/>
        <v>0</v>
      </c>
      <c r="Z17" s="85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 ht="24" customHeight="1" x14ac:dyDescent="0.4">
      <c r="A18" s="9">
        <f t="shared" si="2"/>
        <v>12</v>
      </c>
      <c r="B18" s="77" t="s">
        <v>39</v>
      </c>
      <c r="C18" s="26"/>
      <c r="D18" s="26"/>
      <c r="E18" s="26"/>
      <c r="F18" s="71"/>
      <c r="G18" s="36"/>
      <c r="H18" s="12"/>
      <c r="I18" s="63"/>
      <c r="J18" s="26"/>
      <c r="K18" s="63"/>
      <c r="L18" s="26"/>
      <c r="M18" s="64"/>
      <c r="N18" s="37"/>
      <c r="O18" s="28"/>
      <c r="P18" s="29"/>
      <c r="Q18" s="30"/>
      <c r="R18" s="31"/>
      <c r="S18" s="30"/>
      <c r="T18" s="31"/>
      <c r="U18" s="30"/>
      <c r="V18" s="31"/>
      <c r="W18" s="30"/>
      <c r="X18" s="47">
        <f>P18+Q18+R18+S18+T18+U18+V18+W18</f>
        <v>0</v>
      </c>
      <c r="Y18" s="33">
        <f>X18+O18</f>
        <v>0</v>
      </c>
      <c r="Z18" s="85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s="43" customFormat="1" ht="35.1" customHeight="1" x14ac:dyDescent="0.4">
      <c r="A19" s="74" t="s">
        <v>8</v>
      </c>
      <c r="B19" s="75"/>
      <c r="C19" s="75"/>
      <c r="D19" s="75"/>
      <c r="E19" s="75"/>
      <c r="F19" s="69"/>
      <c r="G19" s="75"/>
      <c r="H19" s="75"/>
      <c r="I19" s="75"/>
      <c r="J19" s="75"/>
      <c r="K19" s="63"/>
      <c r="L19" s="75"/>
      <c r="M19" s="64"/>
      <c r="N19" s="75"/>
      <c r="O19" s="44"/>
      <c r="P19" s="75"/>
      <c r="Q19" s="75"/>
      <c r="R19" s="75"/>
      <c r="S19" s="75"/>
      <c r="T19" s="75"/>
      <c r="U19" s="75"/>
      <c r="V19" s="75"/>
      <c r="W19" s="75"/>
      <c r="X19" s="44"/>
      <c r="Y19" s="49"/>
      <c r="Z19" s="84"/>
      <c r="AA19" s="80"/>
      <c r="AB19" s="80"/>
      <c r="AC19" s="80"/>
      <c r="AD19" s="80"/>
      <c r="AE19" s="80"/>
      <c r="AF19" s="80" t="s">
        <v>25</v>
      </c>
      <c r="AG19" s="80"/>
      <c r="AH19" s="80"/>
      <c r="AI19" s="80"/>
    </row>
    <row r="20" spans="1:35" ht="24" customHeight="1" x14ac:dyDescent="0.4">
      <c r="A20" s="25">
        <v>13</v>
      </c>
      <c r="B20" s="77" t="s">
        <v>40</v>
      </c>
      <c r="C20" s="26"/>
      <c r="D20" s="26"/>
      <c r="E20" s="26"/>
      <c r="F20" s="71"/>
      <c r="G20" s="36"/>
      <c r="H20" s="12"/>
      <c r="I20" s="63"/>
      <c r="J20" s="26"/>
      <c r="K20" s="63"/>
      <c r="L20" s="26"/>
      <c r="M20" s="64"/>
      <c r="N20" s="37"/>
      <c r="O20" s="28"/>
      <c r="P20" s="29"/>
      <c r="Q20" s="30"/>
      <c r="R20" s="31"/>
      <c r="S20" s="30"/>
      <c r="T20" s="31"/>
      <c r="U20" s="30"/>
      <c r="V20" s="31"/>
      <c r="W20" s="30"/>
      <c r="X20" s="47">
        <f>P20+Q20+R20+S20+T20+U20+V20+W20</f>
        <v>0</v>
      </c>
      <c r="Y20" s="33">
        <f>X20+O20</f>
        <v>0</v>
      </c>
      <c r="Z20" s="85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s="51" customFormat="1" ht="24" customHeight="1" x14ac:dyDescent="0.4">
      <c r="A21" s="25">
        <v>14</v>
      </c>
      <c r="B21" s="77" t="s">
        <v>41</v>
      </c>
      <c r="C21" s="26"/>
      <c r="D21" s="26"/>
      <c r="E21" s="26"/>
      <c r="F21" s="71"/>
      <c r="G21" s="36"/>
      <c r="H21" s="12"/>
      <c r="I21" s="63"/>
      <c r="J21" s="26"/>
      <c r="K21" s="63"/>
      <c r="L21" s="26"/>
      <c r="M21" s="64"/>
      <c r="N21" s="37"/>
      <c r="O21" s="28"/>
      <c r="P21" s="29"/>
      <c r="Q21" s="30"/>
      <c r="R21" s="31"/>
      <c r="S21" s="30"/>
      <c r="T21" s="31"/>
      <c r="U21" s="30"/>
      <c r="V21" s="31"/>
      <c r="W21" s="30"/>
      <c r="X21" s="47">
        <f>P21+Q21+R21+S21+T21+U21+V21+W21</f>
        <v>0</v>
      </c>
      <c r="Y21" s="33">
        <f>X21+O21</f>
        <v>0</v>
      </c>
      <c r="Z21" s="85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 s="24" customFormat="1" ht="24" customHeight="1" x14ac:dyDescent="0.4">
      <c r="A22" s="25">
        <v>15</v>
      </c>
      <c r="B22" s="77" t="s">
        <v>42</v>
      </c>
      <c r="C22" s="26"/>
      <c r="D22" s="26"/>
      <c r="E22" s="26"/>
      <c r="F22" s="71"/>
      <c r="G22" s="36"/>
      <c r="H22" s="12"/>
      <c r="I22" s="63"/>
      <c r="J22" s="26"/>
      <c r="K22" s="63"/>
      <c r="L22" s="26"/>
      <c r="M22" s="64"/>
      <c r="N22" s="37"/>
      <c r="O22" s="28"/>
      <c r="P22" s="29"/>
      <c r="Q22" s="30"/>
      <c r="R22" s="31"/>
      <c r="S22" s="30"/>
      <c r="T22" s="31"/>
      <c r="U22" s="30"/>
      <c r="V22" s="31"/>
      <c r="W22" s="30"/>
      <c r="X22" s="47">
        <f>P22+Q22+R22+S22+T22+U22+V22+W22</f>
        <v>0</v>
      </c>
      <c r="Y22" s="33">
        <f>X22+O22</f>
        <v>0</v>
      </c>
      <c r="Z22" s="85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s="24" customFormat="1" ht="24" customHeight="1" x14ac:dyDescent="0.4">
      <c r="A23" s="25">
        <v>16</v>
      </c>
      <c r="B23" s="77" t="s">
        <v>43</v>
      </c>
      <c r="C23" s="26"/>
      <c r="D23" s="26"/>
      <c r="E23" s="26"/>
      <c r="F23" s="71"/>
      <c r="G23" s="36"/>
      <c r="H23" s="12"/>
      <c r="I23" s="63"/>
      <c r="J23" s="26"/>
      <c r="K23" s="63"/>
      <c r="L23" s="26"/>
      <c r="M23" s="64"/>
      <c r="N23" s="37"/>
      <c r="O23" s="28"/>
      <c r="P23" s="29"/>
      <c r="Q23" s="30"/>
      <c r="R23" s="31"/>
      <c r="S23" s="30"/>
      <c r="T23" s="31"/>
      <c r="U23" s="30"/>
      <c r="V23" s="31"/>
      <c r="W23" s="30"/>
      <c r="X23" s="47">
        <f>P23+Q23+R23+S23+T23+U23+V23+W23</f>
        <v>0</v>
      </c>
      <c r="Y23" s="33">
        <f>X23+O23</f>
        <v>0</v>
      </c>
      <c r="Z23" s="85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ht="35.1" customHeight="1" x14ac:dyDescent="0.4">
      <c r="A24" s="73" t="s">
        <v>19</v>
      </c>
      <c r="B24" s="23"/>
      <c r="C24" s="23"/>
      <c r="D24" s="23"/>
      <c r="E24" s="23"/>
      <c r="F24" s="69"/>
      <c r="G24" s="23"/>
      <c r="H24" s="23"/>
      <c r="I24" s="23"/>
      <c r="J24" s="23"/>
      <c r="K24" s="63"/>
      <c r="L24" s="23"/>
      <c r="M24" s="64"/>
      <c r="N24" s="23"/>
      <c r="O24" s="44"/>
      <c r="P24" s="23"/>
      <c r="Q24" s="23"/>
      <c r="R24" s="23"/>
      <c r="S24" s="23"/>
      <c r="T24" s="23"/>
      <c r="U24" s="23"/>
      <c r="V24" s="23"/>
      <c r="W24" s="23"/>
      <c r="X24" s="44"/>
      <c r="Y24" s="49"/>
      <c r="Z24" s="86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s="24" customFormat="1" ht="24" customHeight="1" x14ac:dyDescent="0.4">
      <c r="A25" s="9">
        <v>17</v>
      </c>
      <c r="B25" s="87" t="s">
        <v>44</v>
      </c>
      <c r="C25" s="11"/>
      <c r="D25" s="11"/>
      <c r="E25" s="11"/>
      <c r="F25" s="68"/>
      <c r="G25" s="36"/>
      <c r="H25" s="12"/>
      <c r="I25" s="63"/>
      <c r="J25" s="11"/>
      <c r="K25" s="63"/>
      <c r="L25" s="11"/>
      <c r="M25" s="64"/>
      <c r="N25" s="37"/>
      <c r="O25" s="15"/>
      <c r="P25" s="16"/>
      <c r="Q25" s="17"/>
      <c r="R25" s="18"/>
      <c r="S25" s="17"/>
      <c r="T25" s="18"/>
      <c r="U25" s="17"/>
      <c r="V25" s="18"/>
      <c r="W25" s="17"/>
      <c r="X25" s="46">
        <f>P25+Q25+R25+S25+T25+U25+V25+W25</f>
        <v>0</v>
      </c>
      <c r="Y25" s="19">
        <f>X25+O25</f>
        <v>0</v>
      </c>
      <c r="Z25" s="85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x14ac:dyDescent="0.25">
      <c r="Z26" s="1"/>
    </row>
    <row r="27" spans="1:35" ht="20.100000000000001" customHeight="1" x14ac:dyDescent="0.25"/>
    <row r="28" spans="1:35" ht="20.100000000000001" customHeight="1" x14ac:dyDescent="0.25"/>
    <row r="29" spans="1:35" ht="20.100000000000001" customHeight="1" x14ac:dyDescent="0.4">
      <c r="A29" s="53"/>
      <c r="B29" s="54"/>
      <c r="C29" s="55"/>
      <c r="D29" s="55"/>
      <c r="E29" s="55"/>
      <c r="F29" s="56"/>
      <c r="G29" s="57"/>
      <c r="H29" s="55"/>
      <c r="I29" s="58"/>
      <c r="J29" s="58"/>
      <c r="K29" s="58"/>
      <c r="L29" s="55"/>
      <c r="M29" s="67"/>
      <c r="N29" s="53"/>
      <c r="O29" s="59"/>
      <c r="P29" s="60"/>
      <c r="Q29" s="60"/>
      <c r="R29" s="60"/>
      <c r="S29" s="60"/>
      <c r="T29" s="60"/>
      <c r="U29" s="60"/>
      <c r="V29" s="61"/>
      <c r="W29" s="60"/>
      <c r="X29" s="53"/>
      <c r="Y29" s="58"/>
      <c r="Z29" s="62"/>
    </row>
    <row r="30" spans="1:35" ht="20.100000000000001" customHeight="1" x14ac:dyDescent="0.25">
      <c r="AA30" t="s">
        <v>5</v>
      </c>
    </row>
    <row r="31" spans="1:35" ht="20.100000000000001" customHeight="1" x14ac:dyDescent="0.25"/>
    <row r="32" spans="1:3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6">
    <mergeCell ref="A4:Z4"/>
    <mergeCell ref="A1:Z1"/>
    <mergeCell ref="C2:G2"/>
    <mergeCell ref="H2:N2"/>
    <mergeCell ref="P2:X2"/>
    <mergeCell ref="Y2:Z2"/>
  </mergeCells>
  <phoneticPr fontId="3" type="noConversion"/>
  <dataValidations count="1">
    <dataValidation type="decimal" errorStyle="warning" showInputMessage="1" showErrorMessage="1" errorTitle="Error of Course" promptTitle="Error Of Course" sqref="X5">
      <formula1>0</formula1>
      <formula2>999</formula2>
    </dataValidation>
  </dataValidations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Chart2</vt:lpstr>
      <vt:lpstr>Chart1</vt:lpstr>
      <vt:lpstr>Sheet1!Print_Area</vt:lpstr>
      <vt:lpstr>Sheet3!Print_Area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Brenda;Bernadette</dc:creator>
  <cp:lastModifiedBy>Arthur</cp:lastModifiedBy>
  <cp:lastPrinted>2018-07-28T02:31:42Z</cp:lastPrinted>
  <dcterms:created xsi:type="dcterms:W3CDTF">2008-07-19T23:28:38Z</dcterms:created>
  <dcterms:modified xsi:type="dcterms:W3CDTF">2018-07-30T00:48:40Z</dcterms:modified>
</cp:coreProperties>
</file>