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D65B348-859E-4019-B56A-4FADF7C260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sted Sco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1" l="1"/>
  <c r="J75" i="1" s="1"/>
  <c r="L75" i="1" s="1"/>
  <c r="M75" i="1" s="1"/>
  <c r="I74" i="1"/>
  <c r="I70" i="1"/>
  <c r="J70" i="1" s="1"/>
  <c r="L70" i="1" s="1"/>
  <c r="M70" i="1" s="1"/>
  <c r="I69" i="1"/>
  <c r="J69" i="1" s="1"/>
  <c r="I58" i="1"/>
  <c r="J58" i="1" s="1"/>
  <c r="L58" i="1" s="1"/>
  <c r="M58" i="1" s="1"/>
  <c r="I63" i="1"/>
  <c r="I64" i="1"/>
  <c r="J64" i="1" s="1"/>
  <c r="L64" i="1" s="1"/>
  <c r="M64" i="1" s="1"/>
  <c r="I65" i="1"/>
  <c r="I62" i="1"/>
  <c r="J62" i="1" s="1"/>
  <c r="I57" i="1"/>
  <c r="I27" i="1"/>
  <c r="I34" i="1"/>
  <c r="I35" i="1"/>
  <c r="J35" i="1" s="1"/>
  <c r="I36" i="1"/>
  <c r="I37" i="1"/>
  <c r="J37" i="1" s="1"/>
  <c r="I38" i="1"/>
  <c r="I39" i="1"/>
  <c r="J39" i="1" s="1"/>
  <c r="I40" i="1"/>
  <c r="I41" i="1"/>
  <c r="J41" i="1" s="1"/>
  <c r="I42" i="1"/>
  <c r="I43" i="1"/>
  <c r="J43" i="1" s="1"/>
  <c r="I44" i="1"/>
  <c r="I45" i="1"/>
  <c r="J45" i="1" s="1"/>
  <c r="I46" i="1"/>
  <c r="I47" i="1"/>
  <c r="J47" i="1" s="1"/>
  <c r="I48" i="1"/>
  <c r="I33" i="1"/>
  <c r="J33" i="1" s="1"/>
  <c r="I8" i="1"/>
  <c r="J8" i="1" s="1"/>
  <c r="I9" i="1"/>
  <c r="J9" i="1" s="1"/>
  <c r="I10" i="1"/>
  <c r="I11" i="1"/>
  <c r="J11" i="1" s="1"/>
  <c r="I12" i="1"/>
  <c r="I13" i="1"/>
  <c r="J13" i="1" s="1"/>
  <c r="I14" i="1"/>
  <c r="I15" i="1"/>
  <c r="J15" i="1" s="1"/>
  <c r="I16" i="1"/>
  <c r="I17" i="1"/>
  <c r="J17" i="1" s="1"/>
  <c r="I18" i="1"/>
  <c r="I19" i="1"/>
  <c r="J19" i="1" s="1"/>
  <c r="I20" i="1"/>
  <c r="I21" i="1"/>
  <c r="J21" i="1" s="1"/>
  <c r="I22" i="1"/>
  <c r="J22" i="1" l="1"/>
  <c r="L22" i="1" s="1"/>
  <c r="M22" i="1" s="1"/>
  <c r="J20" i="1"/>
  <c r="L20" i="1" s="1"/>
  <c r="M20" i="1" s="1"/>
  <c r="J18" i="1"/>
  <c r="L18" i="1" s="1"/>
  <c r="M18" i="1" s="1"/>
  <c r="J16" i="1"/>
  <c r="L16" i="1" s="1"/>
  <c r="M16" i="1" s="1"/>
  <c r="J14" i="1"/>
  <c r="L14" i="1" s="1"/>
  <c r="M14" i="1" s="1"/>
  <c r="J12" i="1"/>
  <c r="L12" i="1" s="1"/>
  <c r="M12" i="1" s="1"/>
  <c r="J10" i="1"/>
  <c r="L10" i="1" s="1"/>
  <c r="M10" i="1" s="1"/>
  <c r="J48" i="1"/>
  <c r="L48" i="1" s="1"/>
  <c r="M48" i="1" s="1"/>
  <c r="J46" i="1"/>
  <c r="L46" i="1" s="1"/>
  <c r="M46" i="1" s="1"/>
  <c r="J44" i="1"/>
  <c r="L44" i="1" s="1"/>
  <c r="M44" i="1" s="1"/>
  <c r="J42" i="1"/>
  <c r="L42" i="1" s="1"/>
  <c r="M42" i="1" s="1"/>
  <c r="J40" i="1"/>
  <c r="L40" i="1" s="1"/>
  <c r="M40" i="1" s="1"/>
  <c r="J38" i="1"/>
  <c r="L38" i="1" s="1"/>
  <c r="M38" i="1" s="1"/>
  <c r="J36" i="1"/>
  <c r="L36" i="1" s="1"/>
  <c r="M36" i="1" s="1"/>
  <c r="J34" i="1"/>
  <c r="L34" i="1" s="1"/>
  <c r="M34" i="1" s="1"/>
  <c r="J57" i="1"/>
  <c r="L57" i="1" s="1"/>
  <c r="M57" i="1" s="1"/>
  <c r="J65" i="1"/>
  <c r="L65" i="1" s="1"/>
  <c r="M65" i="1" s="1"/>
  <c r="J63" i="1"/>
  <c r="L63" i="1" s="1"/>
  <c r="M63" i="1" s="1"/>
  <c r="J74" i="1"/>
  <c r="L74" i="1" s="1"/>
  <c r="M74" i="1" s="1"/>
  <c r="L33" i="1"/>
  <c r="M33" i="1" s="1"/>
  <c r="L62" i="1"/>
  <c r="M62" i="1" s="1"/>
  <c r="L69" i="1"/>
  <c r="M69" i="1" s="1"/>
  <c r="J27" i="1"/>
  <c r="L27" i="1" s="1"/>
  <c r="M27" i="1" s="1"/>
  <c r="L8" i="1"/>
  <c r="M8" i="1" s="1"/>
  <c r="L47" i="1"/>
  <c r="M47" i="1" s="1"/>
  <c r="L45" i="1"/>
  <c r="M45" i="1" s="1"/>
  <c r="L43" i="1"/>
  <c r="M43" i="1" s="1"/>
  <c r="L41" i="1"/>
  <c r="M41" i="1" s="1"/>
  <c r="L39" i="1"/>
  <c r="M39" i="1" s="1"/>
  <c r="L37" i="1"/>
  <c r="M37" i="1" s="1"/>
  <c r="L35" i="1"/>
  <c r="M35" i="1" s="1"/>
  <c r="L21" i="1"/>
  <c r="M21" i="1" s="1"/>
  <c r="L19" i="1"/>
  <c r="M19" i="1" s="1"/>
  <c r="L17" i="1"/>
  <c r="M17" i="1" s="1"/>
  <c r="L15" i="1"/>
  <c r="M15" i="1" s="1"/>
  <c r="L13" i="1"/>
  <c r="M13" i="1" s="1"/>
  <c r="L11" i="1"/>
  <c r="M11" i="1" s="1"/>
  <c r="L9" i="1"/>
  <c r="M9" i="1" s="1"/>
  <c r="I26" i="1"/>
  <c r="J26" i="1" l="1"/>
  <c r="L26" i="1" s="1"/>
  <c r="M26" i="1" s="1"/>
  <c r="I7" i="1"/>
  <c r="J7" i="1" s="1"/>
  <c r="L7" i="1" l="1"/>
  <c r="M7" i="1" s="1"/>
</calcChain>
</file>

<file path=xl/sharedStrings.xml><?xml version="1.0" encoding="utf-8"?>
<sst xmlns="http://schemas.openxmlformats.org/spreadsheetml/2006/main" count="168" uniqueCount="71">
  <si>
    <t>No</t>
  </si>
  <si>
    <t>Driver</t>
  </si>
  <si>
    <t>Judge C</t>
  </si>
  <si>
    <t>Total</t>
  </si>
  <si>
    <t>Average</t>
  </si>
  <si>
    <t>Penalties</t>
  </si>
  <si>
    <t>Placing</t>
  </si>
  <si>
    <t>Test</t>
  </si>
  <si>
    <t>Judge B</t>
  </si>
  <si>
    <t>%</t>
  </si>
  <si>
    <t>Horses</t>
  </si>
  <si>
    <t>Judge E</t>
  </si>
  <si>
    <t>Graded Driven Dressage Qualifier Scoresheet</t>
  </si>
  <si>
    <t>Test:</t>
  </si>
  <si>
    <t xml:space="preserve">Horse </t>
  </si>
  <si>
    <t>Reg No</t>
  </si>
  <si>
    <t xml:space="preserve">Driver </t>
  </si>
  <si>
    <t>Jodie McKeone</t>
  </si>
  <si>
    <t>Laraine Blume</t>
  </si>
  <si>
    <t>Dawn Walters</t>
  </si>
  <si>
    <t>Valerie Woolley</t>
  </si>
  <si>
    <t>Kim Filmer</t>
  </si>
  <si>
    <t>Adrienne Corfield</t>
  </si>
  <si>
    <t>Wenona of Bella Donna</t>
  </si>
  <si>
    <t>Morning Mist Meave</t>
  </si>
  <si>
    <t>Abergavenny Celtic Warrior</t>
  </si>
  <si>
    <t>Naringalook Monty</t>
  </si>
  <si>
    <t>Mosman Park Vanity</t>
  </si>
  <si>
    <t>Remlie Park Gwilym</t>
  </si>
  <si>
    <t>Small Packages Rose Tattoo</t>
  </si>
  <si>
    <t>Belron Arny</t>
  </si>
  <si>
    <r>
      <t xml:space="preserve">SINGLE </t>
    </r>
    <r>
      <rPr>
        <b/>
        <sz val="10"/>
        <color rgb="FF0000FF"/>
        <rFont val="Arial"/>
        <family val="2"/>
      </rPr>
      <t>Novice</t>
    </r>
  </si>
  <si>
    <r>
      <t xml:space="preserve">SINGLE </t>
    </r>
    <r>
      <rPr>
        <b/>
        <sz val="10"/>
        <color rgb="FF0000FF"/>
        <rFont val="Arial"/>
        <family val="2"/>
      </rPr>
      <t>Preliminary</t>
    </r>
  </si>
  <si>
    <t>Cheryl Seddan</t>
  </si>
  <si>
    <t>Jason Mullenger</t>
  </si>
  <si>
    <t>Dominion Park Lawson</t>
  </si>
  <si>
    <t>Hilary Billett</t>
  </si>
  <si>
    <t>Korawyn Escado</t>
  </si>
  <si>
    <t>Margie Bowan</t>
  </si>
  <si>
    <t>Roblea Charlotte</t>
  </si>
  <si>
    <t>Pant-y-ffynon Noice</t>
  </si>
  <si>
    <t>Elizabeth Fawns</t>
  </si>
  <si>
    <t>Chelleason Kisses of Gold</t>
  </si>
  <si>
    <t>MULTIPLES Preliminary</t>
  </si>
  <si>
    <t>Mandy Lawrence</t>
  </si>
  <si>
    <t>Mountain Park Rain Dance</t>
  </si>
  <si>
    <t>Mountain Park Rio</t>
  </si>
  <si>
    <r>
      <t xml:space="preserve">SINGLE </t>
    </r>
    <r>
      <rPr>
        <b/>
        <sz val="10"/>
        <color rgb="FF0000FF"/>
        <rFont val="Arial"/>
        <family val="2"/>
      </rPr>
      <t>Open</t>
    </r>
  </si>
  <si>
    <t>Naringalook TimTam</t>
  </si>
  <si>
    <r>
      <t xml:space="preserve">SINGLE </t>
    </r>
    <r>
      <rPr>
        <b/>
        <sz val="10"/>
        <color rgb="FF0000FF"/>
        <rFont val="Arial"/>
        <family val="2"/>
      </rPr>
      <t>Advanced</t>
    </r>
  </si>
  <si>
    <t>Yvonne Brown</t>
  </si>
  <si>
    <t>Sherbet Lemon</t>
  </si>
  <si>
    <t>Michelle Jones</t>
  </si>
  <si>
    <t>Lucy</t>
  </si>
  <si>
    <t>Peter Lee</t>
  </si>
  <si>
    <t>Black Jack</t>
  </si>
  <si>
    <t>Penbayr Ripple</t>
  </si>
  <si>
    <t>Little Plains Phillipa</t>
  </si>
  <si>
    <t>Longwood Carriage Driving Club Inc.</t>
  </si>
  <si>
    <t>Longwood Recreation Reserve Saturday 7th of March</t>
  </si>
  <si>
    <t>ACDS Preliminary No.1</t>
  </si>
  <si>
    <t>ACDS Novice No. 1</t>
  </si>
  <si>
    <t>ACDS Preliminary No. 1</t>
  </si>
  <si>
    <t>ACDS Open No. 1</t>
  </si>
  <si>
    <t>BC Open Single (2017)</t>
  </si>
  <si>
    <t>ACDS Elementry No. 1</t>
  </si>
  <si>
    <t>MULTIPLES Elementary</t>
  </si>
  <si>
    <t>SINGLE Elementary</t>
  </si>
  <si>
    <t>Adrienne Cofield</t>
  </si>
  <si>
    <t>Lorraine McNeil</t>
  </si>
  <si>
    <t>Vicki Stevenson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</si>
</sst>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0" fontId="6" fillId="3" borderId="1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0" fontId="6" fillId="0" borderId="2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10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0" fontId="6" fillId="3" borderId="1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zoomScaleNormal="100" workbookViewId="0">
      <selection activeCell="C68" sqref="C68"/>
    </sheetView>
  </sheetViews>
  <sheetFormatPr defaultRowHeight="15" x14ac:dyDescent="0.25"/>
  <cols>
    <col min="1" max="1" width="3.7109375" customWidth="1"/>
    <col min="2" max="2" width="17.7109375" customWidth="1"/>
    <col min="3" max="3" width="26.7109375" customWidth="1"/>
    <col min="4" max="4" width="6.5703125" customWidth="1"/>
    <col min="5" max="5" width="5.28515625" customWidth="1"/>
    <col min="6" max="7" width="7.28515625" customWidth="1"/>
    <col min="8" max="8" width="7.85546875" customWidth="1"/>
    <col min="9" max="9" width="7.42578125" customWidth="1"/>
    <col min="10" max="10" width="7.7109375" customWidth="1"/>
    <col min="11" max="11" width="8.5703125" customWidth="1"/>
    <col min="12" max="12" width="7.28515625" customWidth="1"/>
    <col min="13" max="13" width="9.140625" customWidth="1"/>
    <col min="14" max="14" width="7.42578125" customWidth="1"/>
  </cols>
  <sheetData>
    <row r="1" spans="1:14" ht="20.25" x14ac:dyDescent="0.3">
      <c r="A1" s="62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0.25" x14ac:dyDescent="0.3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5">
      <c r="A3" s="64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 x14ac:dyDescent="0.3">
      <c r="A5" s="65" t="s">
        <v>31</v>
      </c>
      <c r="B5" s="65"/>
      <c r="C5" s="65"/>
      <c r="D5" s="65"/>
      <c r="E5" s="65"/>
      <c r="F5" s="33" t="s">
        <v>13</v>
      </c>
      <c r="G5" s="59" t="s">
        <v>61</v>
      </c>
      <c r="H5" s="59"/>
      <c r="I5" s="59"/>
      <c r="J5" s="59"/>
      <c r="K5" s="59"/>
      <c r="L5" s="59"/>
      <c r="M5" s="59"/>
      <c r="N5" s="59"/>
    </row>
    <row r="6" spans="1:14" s="1" customFormat="1" ht="15.75" thickBot="1" x14ac:dyDescent="0.3">
      <c r="A6" s="32" t="s">
        <v>0</v>
      </c>
      <c r="B6" s="18" t="s">
        <v>1</v>
      </c>
      <c r="C6" s="18" t="s">
        <v>14</v>
      </c>
      <c r="D6" s="18" t="s">
        <v>15</v>
      </c>
      <c r="E6" s="18" t="s">
        <v>7</v>
      </c>
      <c r="F6" s="17" t="s">
        <v>2</v>
      </c>
      <c r="G6" s="17" t="s">
        <v>8</v>
      </c>
      <c r="H6" s="17" t="s">
        <v>11</v>
      </c>
      <c r="I6" s="17" t="s">
        <v>3</v>
      </c>
      <c r="J6" s="17" t="s">
        <v>4</v>
      </c>
      <c r="K6" s="17" t="s">
        <v>5</v>
      </c>
      <c r="L6" s="17" t="s">
        <v>3</v>
      </c>
      <c r="M6" s="17" t="s">
        <v>9</v>
      </c>
      <c r="N6" s="19" t="s">
        <v>6</v>
      </c>
    </row>
    <row r="7" spans="1:14" ht="15.75" thickBot="1" x14ac:dyDescent="0.3">
      <c r="A7" s="60">
        <v>1</v>
      </c>
      <c r="B7" s="57" t="s">
        <v>17</v>
      </c>
      <c r="C7" s="57" t="s">
        <v>23</v>
      </c>
      <c r="D7" s="55">
        <v>3311</v>
      </c>
      <c r="E7" s="3">
        <v>1</v>
      </c>
      <c r="F7" s="3">
        <v>131</v>
      </c>
      <c r="G7" s="11">
        <v>115.5</v>
      </c>
      <c r="H7" s="3"/>
      <c r="I7" s="6">
        <f t="shared" ref="I7:I22" si="0">SUM(F7:H7)</f>
        <v>246.5</v>
      </c>
      <c r="J7" s="8">
        <f>I7/2</f>
        <v>123.25</v>
      </c>
      <c r="K7" s="3"/>
      <c r="L7" s="8">
        <f t="shared" ref="L7:L22" si="1">SUM(J7:K7)</f>
        <v>123.25</v>
      </c>
      <c r="M7" s="7">
        <f>L7/180</f>
        <v>0.68472222222222223</v>
      </c>
      <c r="N7" s="10">
        <v>5</v>
      </c>
    </row>
    <row r="8" spans="1:14" ht="15.75" thickBot="1" x14ac:dyDescent="0.3">
      <c r="A8" s="61"/>
      <c r="B8" s="58"/>
      <c r="C8" s="58"/>
      <c r="D8" s="56"/>
      <c r="E8" s="4">
        <v>2</v>
      </c>
      <c r="F8" s="5">
        <v>130</v>
      </c>
      <c r="G8" s="5">
        <v>115.5</v>
      </c>
      <c r="H8" s="5"/>
      <c r="I8" s="49">
        <f t="shared" si="0"/>
        <v>245.5</v>
      </c>
      <c r="J8" s="49">
        <f t="shared" ref="J8:J22" si="2">I8/2</f>
        <v>122.75</v>
      </c>
      <c r="K8" s="5"/>
      <c r="L8" s="49">
        <f t="shared" si="1"/>
        <v>122.75</v>
      </c>
      <c r="M8" s="7">
        <f t="shared" ref="M8:M22" si="3">L8/180</f>
        <v>0.68194444444444446</v>
      </c>
      <c r="N8" s="9"/>
    </row>
    <row r="9" spans="1:14" ht="15.75" thickBot="1" x14ac:dyDescent="0.3">
      <c r="A9" s="60">
        <v>2</v>
      </c>
      <c r="B9" s="57" t="s">
        <v>33</v>
      </c>
      <c r="C9" s="57" t="s">
        <v>24</v>
      </c>
      <c r="D9" s="55">
        <v>2959</v>
      </c>
      <c r="E9" s="3">
        <v>1</v>
      </c>
      <c r="F9" s="3">
        <v>115</v>
      </c>
      <c r="G9" s="11">
        <v>123</v>
      </c>
      <c r="H9" s="3"/>
      <c r="I9" s="49">
        <f t="shared" si="0"/>
        <v>238</v>
      </c>
      <c r="J9" s="49">
        <f t="shared" si="2"/>
        <v>119</v>
      </c>
      <c r="K9" s="3"/>
      <c r="L9" s="49">
        <f t="shared" si="1"/>
        <v>119</v>
      </c>
      <c r="M9" s="7">
        <f t="shared" si="3"/>
        <v>0.66111111111111109</v>
      </c>
      <c r="N9" s="10"/>
    </row>
    <row r="10" spans="1:14" ht="15.75" thickBot="1" x14ac:dyDescent="0.3">
      <c r="A10" s="61"/>
      <c r="B10" s="58"/>
      <c r="C10" s="58"/>
      <c r="D10" s="56"/>
      <c r="E10" s="4">
        <v>2</v>
      </c>
      <c r="F10" s="5">
        <v>113.5</v>
      </c>
      <c r="G10" s="5">
        <v>119</v>
      </c>
      <c r="H10" s="5"/>
      <c r="I10" s="49">
        <f t="shared" si="0"/>
        <v>232.5</v>
      </c>
      <c r="J10" s="49">
        <f t="shared" si="2"/>
        <v>116.25</v>
      </c>
      <c r="K10" s="5"/>
      <c r="L10" s="49">
        <f t="shared" si="1"/>
        <v>116.25</v>
      </c>
      <c r="M10" s="7">
        <f t="shared" si="3"/>
        <v>0.64583333333333337</v>
      </c>
      <c r="N10" s="9"/>
    </row>
    <row r="11" spans="1:14" ht="15.75" thickBot="1" x14ac:dyDescent="0.3">
      <c r="A11" s="60">
        <v>3</v>
      </c>
      <c r="B11" s="57" t="s">
        <v>18</v>
      </c>
      <c r="C11" s="57" t="s">
        <v>25</v>
      </c>
      <c r="D11" s="55"/>
      <c r="E11" s="3">
        <v>1</v>
      </c>
      <c r="F11" s="11">
        <v>118</v>
      </c>
      <c r="G11" s="11">
        <v>126.5</v>
      </c>
      <c r="H11" s="11"/>
      <c r="I11" s="49">
        <f t="shared" si="0"/>
        <v>244.5</v>
      </c>
      <c r="J11" s="49">
        <f t="shared" si="2"/>
        <v>122.25</v>
      </c>
      <c r="K11" s="3"/>
      <c r="L11" s="49">
        <f t="shared" si="1"/>
        <v>122.25</v>
      </c>
      <c r="M11" s="7">
        <f t="shared" si="3"/>
        <v>0.6791666666666667</v>
      </c>
      <c r="N11" s="10"/>
    </row>
    <row r="12" spans="1:14" ht="15.75" thickBot="1" x14ac:dyDescent="0.3">
      <c r="A12" s="61"/>
      <c r="B12" s="58"/>
      <c r="C12" s="58"/>
      <c r="D12" s="56"/>
      <c r="E12" s="4">
        <v>2</v>
      </c>
      <c r="F12" s="5">
        <v>119.5</v>
      </c>
      <c r="G12" s="5">
        <v>129.5</v>
      </c>
      <c r="H12" s="5"/>
      <c r="I12" s="49">
        <f t="shared" si="0"/>
        <v>249</v>
      </c>
      <c r="J12" s="49">
        <f t="shared" si="2"/>
        <v>124.5</v>
      </c>
      <c r="K12" s="4"/>
      <c r="L12" s="49">
        <f t="shared" si="1"/>
        <v>124.5</v>
      </c>
      <c r="M12" s="7">
        <f t="shared" si="3"/>
        <v>0.69166666666666665</v>
      </c>
      <c r="N12" s="9">
        <v>4</v>
      </c>
    </row>
    <row r="13" spans="1:14" ht="15.75" thickBot="1" x14ac:dyDescent="0.3">
      <c r="A13" s="60">
        <v>4</v>
      </c>
      <c r="B13" s="57" t="s">
        <v>19</v>
      </c>
      <c r="C13" s="57" t="s">
        <v>26</v>
      </c>
      <c r="D13" s="55">
        <v>3056</v>
      </c>
      <c r="E13" s="11">
        <v>1</v>
      </c>
      <c r="F13" s="11">
        <v>126.5</v>
      </c>
      <c r="G13" s="11">
        <v>139</v>
      </c>
      <c r="H13" s="11"/>
      <c r="I13" s="49">
        <f t="shared" si="0"/>
        <v>265.5</v>
      </c>
      <c r="J13" s="49">
        <f t="shared" si="2"/>
        <v>132.75</v>
      </c>
      <c r="K13" s="11"/>
      <c r="L13" s="49">
        <f t="shared" si="1"/>
        <v>132.75</v>
      </c>
      <c r="M13" s="7">
        <f t="shared" si="3"/>
        <v>0.73750000000000004</v>
      </c>
      <c r="N13" s="10">
        <v>2</v>
      </c>
    </row>
    <row r="14" spans="1:14" ht="15.75" thickBot="1" x14ac:dyDescent="0.3">
      <c r="A14" s="61"/>
      <c r="B14" s="58"/>
      <c r="C14" s="58"/>
      <c r="D14" s="56"/>
      <c r="E14" s="12">
        <v>2</v>
      </c>
      <c r="F14" s="31">
        <v>130</v>
      </c>
      <c r="G14" s="31">
        <v>139</v>
      </c>
      <c r="H14" s="31"/>
      <c r="I14" s="49">
        <f t="shared" si="0"/>
        <v>269</v>
      </c>
      <c r="J14" s="49">
        <f t="shared" si="2"/>
        <v>134.5</v>
      </c>
      <c r="K14" s="31"/>
      <c r="L14" s="49">
        <f t="shared" si="1"/>
        <v>134.5</v>
      </c>
      <c r="M14" s="7">
        <f t="shared" si="3"/>
        <v>0.74722222222222223</v>
      </c>
      <c r="N14" s="39">
        <v>1</v>
      </c>
    </row>
    <row r="15" spans="1:14" ht="15.75" thickBot="1" x14ac:dyDescent="0.3">
      <c r="A15" s="60">
        <v>5</v>
      </c>
      <c r="B15" s="57" t="s">
        <v>20</v>
      </c>
      <c r="C15" s="57" t="s">
        <v>27</v>
      </c>
      <c r="D15" s="55">
        <v>2730</v>
      </c>
      <c r="E15" s="47">
        <v>1</v>
      </c>
      <c r="F15" s="47">
        <v>111.5</v>
      </c>
      <c r="G15" s="47">
        <v>117.5</v>
      </c>
      <c r="H15" s="47"/>
      <c r="I15" s="49">
        <f t="shared" si="0"/>
        <v>229</v>
      </c>
      <c r="J15" s="49">
        <f t="shared" si="2"/>
        <v>114.5</v>
      </c>
      <c r="K15" s="47"/>
      <c r="L15" s="49">
        <f t="shared" si="1"/>
        <v>114.5</v>
      </c>
      <c r="M15" s="7">
        <f t="shared" si="3"/>
        <v>0.63611111111111107</v>
      </c>
      <c r="N15" s="10"/>
    </row>
    <row r="16" spans="1:14" ht="15.75" thickBot="1" x14ac:dyDescent="0.3">
      <c r="A16" s="61"/>
      <c r="B16" s="58"/>
      <c r="C16" s="58"/>
      <c r="D16" s="56"/>
      <c r="E16" s="50">
        <v>2</v>
      </c>
      <c r="F16" s="51"/>
      <c r="G16" s="51"/>
      <c r="H16" s="51"/>
      <c r="I16" s="49">
        <f t="shared" si="0"/>
        <v>0</v>
      </c>
      <c r="J16" s="49">
        <f t="shared" si="2"/>
        <v>0</v>
      </c>
      <c r="K16" s="51"/>
      <c r="L16" s="49">
        <f t="shared" si="1"/>
        <v>0</v>
      </c>
      <c r="M16" s="7">
        <f t="shared" si="3"/>
        <v>0</v>
      </c>
      <c r="N16" s="52"/>
    </row>
    <row r="17" spans="1:14" ht="15.75" thickBot="1" x14ac:dyDescent="0.3">
      <c r="A17" s="60">
        <v>6</v>
      </c>
      <c r="B17" s="57" t="s">
        <v>21</v>
      </c>
      <c r="C17" s="57" t="s">
        <v>28</v>
      </c>
      <c r="D17" s="55">
        <v>2913</v>
      </c>
      <c r="E17" s="47">
        <v>1</v>
      </c>
      <c r="F17" s="47">
        <v>113.5</v>
      </c>
      <c r="G17" s="47">
        <v>101.5</v>
      </c>
      <c r="H17" s="47"/>
      <c r="I17" s="49">
        <f t="shared" si="0"/>
        <v>215</v>
      </c>
      <c r="J17" s="49">
        <f t="shared" si="2"/>
        <v>107.5</v>
      </c>
      <c r="K17" s="47"/>
      <c r="L17" s="49">
        <f t="shared" si="1"/>
        <v>107.5</v>
      </c>
      <c r="M17" s="7">
        <f t="shared" si="3"/>
        <v>0.59722222222222221</v>
      </c>
      <c r="N17" s="10"/>
    </row>
    <row r="18" spans="1:14" ht="15.75" thickBot="1" x14ac:dyDescent="0.3">
      <c r="A18" s="61"/>
      <c r="B18" s="58"/>
      <c r="C18" s="58"/>
      <c r="D18" s="56"/>
      <c r="E18" s="50">
        <v>2</v>
      </c>
      <c r="F18" s="51"/>
      <c r="G18" s="51"/>
      <c r="H18" s="51"/>
      <c r="I18" s="49">
        <f t="shared" si="0"/>
        <v>0</v>
      </c>
      <c r="J18" s="49">
        <f t="shared" si="2"/>
        <v>0</v>
      </c>
      <c r="K18" s="51"/>
      <c r="L18" s="49">
        <f t="shared" si="1"/>
        <v>0</v>
      </c>
      <c r="M18" s="7">
        <f t="shared" si="3"/>
        <v>0</v>
      </c>
      <c r="N18" s="52"/>
    </row>
    <row r="19" spans="1:14" ht="15.75" thickBot="1" x14ac:dyDescent="0.3">
      <c r="A19" s="60">
        <v>7</v>
      </c>
      <c r="B19" s="57" t="s">
        <v>22</v>
      </c>
      <c r="C19" s="57" t="s">
        <v>29</v>
      </c>
      <c r="D19" s="55">
        <v>3281</v>
      </c>
      <c r="E19" s="47">
        <v>1</v>
      </c>
      <c r="F19" s="47">
        <v>122</v>
      </c>
      <c r="G19" s="47">
        <v>138</v>
      </c>
      <c r="H19" s="47"/>
      <c r="I19" s="49">
        <f t="shared" si="0"/>
        <v>260</v>
      </c>
      <c r="J19" s="49">
        <f t="shared" si="2"/>
        <v>130</v>
      </c>
      <c r="K19" s="47"/>
      <c r="L19" s="49">
        <f t="shared" si="1"/>
        <v>130</v>
      </c>
      <c r="M19" s="7">
        <f t="shared" si="3"/>
        <v>0.72222222222222221</v>
      </c>
      <c r="N19" s="10">
        <v>3</v>
      </c>
    </row>
    <row r="20" spans="1:14" ht="15.75" thickBot="1" x14ac:dyDescent="0.3">
      <c r="A20" s="61"/>
      <c r="B20" s="58"/>
      <c r="C20" s="58"/>
      <c r="D20" s="56"/>
      <c r="E20" s="50">
        <v>2</v>
      </c>
      <c r="F20" s="51"/>
      <c r="G20" s="51"/>
      <c r="H20" s="51"/>
      <c r="I20" s="49">
        <f t="shared" si="0"/>
        <v>0</v>
      </c>
      <c r="J20" s="49">
        <f t="shared" si="2"/>
        <v>0</v>
      </c>
      <c r="K20" s="50"/>
      <c r="L20" s="49">
        <f t="shared" si="1"/>
        <v>0</v>
      </c>
      <c r="M20" s="7">
        <f t="shared" si="3"/>
        <v>0</v>
      </c>
      <c r="N20" s="52"/>
    </row>
    <row r="21" spans="1:14" ht="15.75" thickBot="1" x14ac:dyDescent="0.3">
      <c r="A21" s="60">
        <v>17</v>
      </c>
      <c r="B21" s="57" t="s">
        <v>69</v>
      </c>
      <c r="C21" s="57" t="s">
        <v>30</v>
      </c>
      <c r="D21" s="55">
        <v>3125</v>
      </c>
      <c r="E21" s="47">
        <v>1</v>
      </c>
      <c r="F21" s="47">
        <v>110</v>
      </c>
      <c r="G21" s="47">
        <v>116</v>
      </c>
      <c r="H21" s="47"/>
      <c r="I21" s="49">
        <f t="shared" si="0"/>
        <v>226</v>
      </c>
      <c r="J21" s="49">
        <f t="shared" si="2"/>
        <v>113</v>
      </c>
      <c r="K21" s="47">
        <v>-5</v>
      </c>
      <c r="L21" s="49">
        <f t="shared" si="1"/>
        <v>108</v>
      </c>
      <c r="M21" s="7">
        <f t="shared" si="3"/>
        <v>0.6</v>
      </c>
      <c r="N21" s="10"/>
    </row>
    <row r="22" spans="1:14" ht="15.75" thickBot="1" x14ac:dyDescent="0.3">
      <c r="A22" s="61"/>
      <c r="B22" s="58"/>
      <c r="C22" s="58"/>
      <c r="D22" s="56"/>
      <c r="E22" s="50">
        <v>2</v>
      </c>
      <c r="F22" s="50">
        <v>114</v>
      </c>
      <c r="G22" s="50">
        <v>116.5</v>
      </c>
      <c r="H22" s="50"/>
      <c r="I22" s="49">
        <f t="shared" si="0"/>
        <v>230.5</v>
      </c>
      <c r="J22" s="49">
        <f t="shared" si="2"/>
        <v>115.25</v>
      </c>
      <c r="K22" s="50"/>
      <c r="L22" s="49">
        <f t="shared" si="1"/>
        <v>115.25</v>
      </c>
      <c r="M22" s="7">
        <f t="shared" si="3"/>
        <v>0.64027777777777772</v>
      </c>
      <c r="N22" s="39"/>
    </row>
    <row r="23" spans="1:14" x14ac:dyDescent="0.25">
      <c r="A23" s="36"/>
      <c r="B23" s="37"/>
      <c r="C23" s="37"/>
      <c r="D23" s="38"/>
      <c r="E23" s="36"/>
      <c r="F23" s="40"/>
      <c r="G23" s="40"/>
      <c r="H23" s="40"/>
      <c r="I23" s="40"/>
      <c r="J23" s="40"/>
      <c r="K23" s="40"/>
      <c r="L23" s="40"/>
      <c r="M23" s="41"/>
      <c r="N23" s="40"/>
    </row>
    <row r="24" spans="1:14" ht="15.75" thickBot="1" x14ac:dyDescent="0.3">
      <c r="A24" s="66" t="s">
        <v>43</v>
      </c>
      <c r="B24" s="66"/>
      <c r="C24" s="66"/>
      <c r="D24" s="66"/>
      <c r="E24" s="67"/>
      <c r="F24" s="34" t="s">
        <v>13</v>
      </c>
      <c r="G24" s="71" t="s">
        <v>60</v>
      </c>
      <c r="H24" s="72"/>
      <c r="I24" s="72"/>
      <c r="J24" s="72"/>
      <c r="K24" s="72"/>
      <c r="L24" s="72"/>
      <c r="M24" s="72"/>
      <c r="N24" s="73"/>
    </row>
    <row r="25" spans="1:14" ht="15.75" thickBot="1" x14ac:dyDescent="0.3">
      <c r="A25" s="26" t="s">
        <v>0</v>
      </c>
      <c r="B25" s="27" t="s">
        <v>16</v>
      </c>
      <c r="C25" s="27" t="s">
        <v>10</v>
      </c>
      <c r="D25" s="27" t="s">
        <v>15</v>
      </c>
      <c r="E25" s="27" t="s">
        <v>7</v>
      </c>
      <c r="F25" s="27" t="s">
        <v>2</v>
      </c>
      <c r="G25" s="27" t="s">
        <v>8</v>
      </c>
      <c r="H25" s="27" t="s">
        <v>11</v>
      </c>
      <c r="I25" s="27" t="s">
        <v>3</v>
      </c>
      <c r="J25" s="27" t="s">
        <v>4</v>
      </c>
      <c r="K25" s="27" t="s">
        <v>5</v>
      </c>
      <c r="L25" s="27" t="s">
        <v>3</v>
      </c>
      <c r="M25" s="27" t="s">
        <v>9</v>
      </c>
      <c r="N25" s="28" t="s">
        <v>6</v>
      </c>
    </row>
    <row r="26" spans="1:14" x14ac:dyDescent="0.25">
      <c r="A26" s="68">
        <v>14</v>
      </c>
      <c r="B26" s="69" t="s">
        <v>44</v>
      </c>
      <c r="C26" s="29" t="s">
        <v>45</v>
      </c>
      <c r="D26" s="29">
        <v>3253</v>
      </c>
      <c r="E26" s="21">
        <v>1</v>
      </c>
      <c r="F26" s="20">
        <v>80</v>
      </c>
      <c r="G26" s="20">
        <v>83.5</v>
      </c>
      <c r="H26" s="20"/>
      <c r="I26" s="14">
        <f t="shared" ref="I26:I27" si="4">SUM(F26:H26)</f>
        <v>163.5</v>
      </c>
      <c r="J26" s="14">
        <f>I26/2</f>
        <v>81.75</v>
      </c>
      <c r="K26" s="20"/>
      <c r="L26" s="14">
        <f t="shared" ref="L26:L27" si="5">SUM(J26:K26)</f>
        <v>81.75</v>
      </c>
      <c r="M26" s="25">
        <f t="shared" ref="M26:M27" si="6">L26/150</f>
        <v>0.54500000000000004</v>
      </c>
      <c r="N26" s="24">
        <v>2</v>
      </c>
    </row>
    <row r="27" spans="1:14" ht="15.75" thickBot="1" x14ac:dyDescent="0.3">
      <c r="A27" s="61"/>
      <c r="B27" s="70"/>
      <c r="C27" s="30" t="s">
        <v>46</v>
      </c>
      <c r="D27" s="30">
        <v>3252</v>
      </c>
      <c r="E27" s="13">
        <v>2</v>
      </c>
      <c r="F27" s="22">
        <v>85.5</v>
      </c>
      <c r="G27" s="22">
        <v>98</v>
      </c>
      <c r="H27" s="22"/>
      <c r="I27" s="53">
        <f t="shared" si="4"/>
        <v>183.5</v>
      </c>
      <c r="J27" s="53">
        <f t="shared" ref="J27" si="7">I27/2</f>
        <v>91.75</v>
      </c>
      <c r="K27" s="22"/>
      <c r="L27" s="53">
        <f t="shared" si="5"/>
        <v>91.75</v>
      </c>
      <c r="M27" s="54">
        <f t="shared" si="6"/>
        <v>0.61166666666666669</v>
      </c>
      <c r="N27" s="23">
        <v>1</v>
      </c>
    </row>
    <row r="28" spans="1:14" ht="15.75" thickBot="1" x14ac:dyDescent="0.3">
      <c r="A28" s="35"/>
      <c r="B28" s="42"/>
      <c r="C28" s="42"/>
      <c r="D28" s="42"/>
      <c r="E28" s="35"/>
      <c r="F28" s="43"/>
      <c r="G28" s="43"/>
      <c r="H28" s="43"/>
      <c r="I28" s="43"/>
      <c r="J28" s="43"/>
      <c r="K28" s="43"/>
      <c r="L28" s="43"/>
      <c r="M28" s="44"/>
      <c r="N28" s="43"/>
    </row>
    <row r="29" spans="1:14" x14ac:dyDescent="0.25">
      <c r="A29" s="16"/>
      <c r="B29" s="15"/>
      <c r="C29" s="15"/>
      <c r="D29" s="15"/>
      <c r="E29" s="16"/>
      <c r="F29" s="16"/>
      <c r="G29" s="16"/>
      <c r="H29" s="45"/>
      <c r="I29" s="45"/>
      <c r="J29" s="45"/>
      <c r="K29" s="45"/>
      <c r="L29" s="45"/>
      <c r="M29" s="45"/>
      <c r="N29" s="45"/>
    </row>
    <row r="30" spans="1:14" x14ac:dyDescent="0.25">
      <c r="A30" s="16"/>
      <c r="B30" s="15"/>
      <c r="C30" s="15"/>
      <c r="D30" s="15"/>
      <c r="E30" s="16"/>
      <c r="F30" s="16"/>
      <c r="G30" s="16"/>
      <c r="H30" s="46"/>
      <c r="I30" s="46"/>
      <c r="J30" s="46"/>
      <c r="K30" s="46"/>
      <c r="L30" s="46"/>
      <c r="M30" s="46"/>
      <c r="N30" s="46"/>
    </row>
    <row r="31" spans="1:14" ht="15.75" customHeight="1" thickBot="1" x14ac:dyDescent="0.3">
      <c r="A31" s="65" t="s">
        <v>32</v>
      </c>
      <c r="B31" s="65"/>
      <c r="C31" s="65"/>
      <c r="D31" s="65"/>
      <c r="E31" s="65"/>
      <c r="F31" s="33" t="s">
        <v>13</v>
      </c>
      <c r="G31" s="59" t="s">
        <v>62</v>
      </c>
      <c r="H31" s="59"/>
      <c r="I31" s="59"/>
      <c r="J31" s="59"/>
      <c r="K31" s="59"/>
      <c r="L31" s="59"/>
      <c r="M31" s="59"/>
      <c r="N31" s="59"/>
    </row>
    <row r="32" spans="1:14" ht="15" customHeight="1" thickBot="1" x14ac:dyDescent="0.3">
      <c r="A32" s="32" t="s">
        <v>0</v>
      </c>
      <c r="B32" s="18" t="s">
        <v>1</v>
      </c>
      <c r="C32" s="18" t="s">
        <v>14</v>
      </c>
      <c r="D32" s="18" t="s">
        <v>15</v>
      </c>
      <c r="E32" s="18" t="s">
        <v>7</v>
      </c>
      <c r="F32" s="17" t="s">
        <v>2</v>
      </c>
      <c r="G32" s="17" t="s">
        <v>8</v>
      </c>
      <c r="H32" s="17" t="s">
        <v>11</v>
      </c>
      <c r="I32" s="17" t="s">
        <v>3</v>
      </c>
      <c r="J32" s="17" t="s">
        <v>4</v>
      </c>
      <c r="K32" s="17" t="s">
        <v>5</v>
      </c>
      <c r="L32" s="17" t="s">
        <v>3</v>
      </c>
      <c r="M32" s="17" t="s">
        <v>9</v>
      </c>
      <c r="N32" s="19" t="s">
        <v>6</v>
      </c>
    </row>
    <row r="33" spans="1:14" ht="15" customHeight="1" thickBot="1" x14ac:dyDescent="0.3">
      <c r="A33" s="60">
        <v>8</v>
      </c>
      <c r="B33" s="57" t="s">
        <v>34</v>
      </c>
      <c r="C33" s="57" t="s">
        <v>35</v>
      </c>
      <c r="D33" s="55">
        <v>3264</v>
      </c>
      <c r="E33" s="47">
        <v>1</v>
      </c>
      <c r="F33" s="47">
        <v>97.5</v>
      </c>
      <c r="G33" s="47">
        <v>85</v>
      </c>
      <c r="H33" s="47"/>
      <c r="I33" s="49">
        <f t="shared" ref="I33:I48" si="8">SUM(F33:H33)</f>
        <v>182.5</v>
      </c>
      <c r="J33" s="49">
        <f>I33/2</f>
        <v>91.25</v>
      </c>
      <c r="K33" s="47"/>
      <c r="L33" s="49">
        <f t="shared" ref="L33:L48" si="9">SUM(J33:K33)</f>
        <v>91.25</v>
      </c>
      <c r="M33" s="7">
        <f>L33/150</f>
        <v>0.60833333333333328</v>
      </c>
      <c r="N33" s="10"/>
    </row>
    <row r="34" spans="1:14" ht="15" customHeight="1" thickBot="1" x14ac:dyDescent="0.3">
      <c r="A34" s="61"/>
      <c r="B34" s="58"/>
      <c r="C34" s="58"/>
      <c r="D34" s="56"/>
      <c r="E34" s="50">
        <v>2</v>
      </c>
      <c r="F34" s="51">
        <v>93.5</v>
      </c>
      <c r="G34" s="51">
        <v>82.5</v>
      </c>
      <c r="H34" s="51"/>
      <c r="I34" s="49">
        <f t="shared" si="8"/>
        <v>176</v>
      </c>
      <c r="J34" s="49">
        <f t="shared" ref="J34:J48" si="10">I34/2</f>
        <v>88</v>
      </c>
      <c r="K34" s="51"/>
      <c r="L34" s="49">
        <f t="shared" si="9"/>
        <v>88</v>
      </c>
      <c r="M34" s="7">
        <f t="shared" ref="M34:M48" si="11">L34/150</f>
        <v>0.58666666666666667</v>
      </c>
      <c r="N34" s="52"/>
    </row>
    <row r="35" spans="1:14" ht="15.75" thickBot="1" x14ac:dyDescent="0.3">
      <c r="A35" s="60">
        <v>9</v>
      </c>
      <c r="B35" s="57" t="s">
        <v>36</v>
      </c>
      <c r="C35" s="57" t="s">
        <v>37</v>
      </c>
      <c r="D35" s="55">
        <v>3215</v>
      </c>
      <c r="E35" s="47">
        <v>1</v>
      </c>
      <c r="F35" s="47">
        <v>105</v>
      </c>
      <c r="G35" s="47">
        <v>107</v>
      </c>
      <c r="H35" s="47"/>
      <c r="I35" s="49">
        <f t="shared" si="8"/>
        <v>212</v>
      </c>
      <c r="J35" s="49">
        <f t="shared" si="10"/>
        <v>106</v>
      </c>
      <c r="K35" s="47"/>
      <c r="L35" s="49">
        <f t="shared" si="9"/>
        <v>106</v>
      </c>
      <c r="M35" s="7">
        <f t="shared" si="11"/>
        <v>0.70666666666666667</v>
      </c>
      <c r="N35" s="10">
        <v>5</v>
      </c>
    </row>
    <row r="36" spans="1:14" ht="15.75" thickBot="1" x14ac:dyDescent="0.3">
      <c r="A36" s="61"/>
      <c r="B36" s="58"/>
      <c r="C36" s="58"/>
      <c r="D36" s="56"/>
      <c r="E36" s="50">
        <v>2</v>
      </c>
      <c r="F36" s="51">
        <v>104</v>
      </c>
      <c r="G36" s="51">
        <v>119</v>
      </c>
      <c r="H36" s="51"/>
      <c r="I36" s="49">
        <f t="shared" si="8"/>
        <v>223</v>
      </c>
      <c r="J36" s="49">
        <f t="shared" si="10"/>
        <v>111.5</v>
      </c>
      <c r="K36" s="51"/>
      <c r="L36" s="49">
        <f t="shared" si="9"/>
        <v>111.5</v>
      </c>
      <c r="M36" s="7">
        <f t="shared" si="11"/>
        <v>0.74333333333333329</v>
      </c>
      <c r="N36" s="52">
        <v>1</v>
      </c>
    </row>
    <row r="37" spans="1:14" ht="15.75" thickBot="1" x14ac:dyDescent="0.3">
      <c r="A37" s="60">
        <v>10</v>
      </c>
      <c r="B37" s="57" t="s">
        <v>38</v>
      </c>
      <c r="C37" s="57" t="s">
        <v>39</v>
      </c>
      <c r="D37" s="55">
        <v>3298</v>
      </c>
      <c r="E37" s="47">
        <v>1</v>
      </c>
      <c r="F37" s="47">
        <v>98</v>
      </c>
      <c r="G37" s="47">
        <v>116.5</v>
      </c>
      <c r="H37" s="47"/>
      <c r="I37" s="49">
        <f t="shared" si="8"/>
        <v>214.5</v>
      </c>
      <c r="J37" s="49">
        <f t="shared" si="10"/>
        <v>107.25</v>
      </c>
      <c r="K37" s="47"/>
      <c r="L37" s="49">
        <f t="shared" si="9"/>
        <v>107.25</v>
      </c>
      <c r="M37" s="7">
        <f t="shared" si="11"/>
        <v>0.71499999999999997</v>
      </c>
      <c r="N37" s="10">
        <v>3</v>
      </c>
    </row>
    <row r="38" spans="1:14" ht="15.75" thickBot="1" x14ac:dyDescent="0.3">
      <c r="A38" s="61"/>
      <c r="B38" s="58"/>
      <c r="C38" s="58"/>
      <c r="D38" s="56"/>
      <c r="E38" s="50">
        <v>2</v>
      </c>
      <c r="F38" s="51">
        <v>100</v>
      </c>
      <c r="G38" s="51">
        <v>103</v>
      </c>
      <c r="H38" s="51"/>
      <c r="I38" s="49">
        <f t="shared" si="8"/>
        <v>203</v>
      </c>
      <c r="J38" s="49">
        <f t="shared" si="10"/>
        <v>101.5</v>
      </c>
      <c r="K38" s="50"/>
      <c r="L38" s="49">
        <f t="shared" si="9"/>
        <v>101.5</v>
      </c>
      <c r="M38" s="7">
        <f t="shared" si="11"/>
        <v>0.67666666666666664</v>
      </c>
      <c r="N38" s="52"/>
    </row>
    <row r="39" spans="1:14" ht="15.75" thickBot="1" x14ac:dyDescent="0.3">
      <c r="A39" s="60">
        <v>16</v>
      </c>
      <c r="B39" s="57" t="s">
        <v>36</v>
      </c>
      <c r="C39" s="57" t="s">
        <v>40</v>
      </c>
      <c r="D39" s="55">
        <v>3096</v>
      </c>
      <c r="E39" s="47">
        <v>1</v>
      </c>
      <c r="F39" s="47">
        <v>99</v>
      </c>
      <c r="G39" s="47">
        <v>102</v>
      </c>
      <c r="H39" s="47"/>
      <c r="I39" s="49">
        <f t="shared" si="8"/>
        <v>201</v>
      </c>
      <c r="J39" s="49">
        <f t="shared" si="10"/>
        <v>100.5</v>
      </c>
      <c r="K39" s="47"/>
      <c r="L39" s="49">
        <f t="shared" si="9"/>
        <v>100.5</v>
      </c>
      <c r="M39" s="7">
        <f t="shared" si="11"/>
        <v>0.67</v>
      </c>
      <c r="N39" s="10"/>
    </row>
    <row r="40" spans="1:14" ht="15.75" thickBot="1" x14ac:dyDescent="0.3">
      <c r="A40" s="61"/>
      <c r="B40" s="58"/>
      <c r="C40" s="58"/>
      <c r="D40" s="56"/>
      <c r="E40" s="50">
        <v>2</v>
      </c>
      <c r="F40" s="50">
        <v>91</v>
      </c>
      <c r="G40" s="50">
        <v>100.5</v>
      </c>
      <c r="H40" s="50"/>
      <c r="I40" s="49">
        <f t="shared" si="8"/>
        <v>191.5</v>
      </c>
      <c r="J40" s="49">
        <f t="shared" si="10"/>
        <v>95.75</v>
      </c>
      <c r="K40" s="50"/>
      <c r="L40" s="49">
        <f t="shared" si="9"/>
        <v>95.75</v>
      </c>
      <c r="M40" s="7">
        <f t="shared" si="11"/>
        <v>0.63833333333333331</v>
      </c>
      <c r="N40" s="39"/>
    </row>
    <row r="41" spans="1:14" ht="15.75" thickBot="1" x14ac:dyDescent="0.3">
      <c r="A41" s="60">
        <v>5</v>
      </c>
      <c r="B41" s="57" t="s">
        <v>20</v>
      </c>
      <c r="C41" s="57" t="s">
        <v>27</v>
      </c>
      <c r="D41" s="55">
        <v>2730</v>
      </c>
      <c r="E41" s="47">
        <v>1</v>
      </c>
      <c r="F41" s="47">
        <v>98.5</v>
      </c>
      <c r="G41" s="47">
        <v>107</v>
      </c>
      <c r="H41" s="47"/>
      <c r="I41" s="49">
        <f t="shared" si="8"/>
        <v>205.5</v>
      </c>
      <c r="J41" s="49">
        <f t="shared" si="10"/>
        <v>102.75</v>
      </c>
      <c r="K41" s="47"/>
      <c r="L41" s="49">
        <f t="shared" si="9"/>
        <v>102.75</v>
      </c>
      <c r="M41" s="7">
        <f t="shared" si="11"/>
        <v>0.68500000000000005</v>
      </c>
      <c r="N41" s="10"/>
    </row>
    <row r="42" spans="1:14" ht="15.75" thickBot="1" x14ac:dyDescent="0.3">
      <c r="A42" s="61"/>
      <c r="B42" s="58"/>
      <c r="C42" s="58"/>
      <c r="D42" s="56"/>
      <c r="E42" s="50">
        <v>2</v>
      </c>
      <c r="F42" s="51"/>
      <c r="G42" s="51"/>
      <c r="H42" s="51"/>
      <c r="I42" s="49">
        <f t="shared" si="8"/>
        <v>0</v>
      </c>
      <c r="J42" s="49">
        <f t="shared" si="10"/>
        <v>0</v>
      </c>
      <c r="K42" s="51"/>
      <c r="L42" s="49">
        <f t="shared" si="9"/>
        <v>0</v>
      </c>
      <c r="M42" s="7">
        <f t="shared" si="11"/>
        <v>0</v>
      </c>
      <c r="N42" s="52"/>
    </row>
    <row r="43" spans="1:14" ht="15.75" thickBot="1" x14ac:dyDescent="0.3">
      <c r="A43" s="60">
        <v>6</v>
      </c>
      <c r="B43" s="57" t="s">
        <v>21</v>
      </c>
      <c r="C43" s="57" t="s">
        <v>28</v>
      </c>
      <c r="D43" s="55">
        <v>2913</v>
      </c>
      <c r="E43" s="47">
        <v>1</v>
      </c>
      <c r="F43" s="47">
        <v>109.5</v>
      </c>
      <c r="G43" s="47">
        <v>108</v>
      </c>
      <c r="H43" s="47"/>
      <c r="I43" s="49">
        <f t="shared" si="8"/>
        <v>217.5</v>
      </c>
      <c r="J43" s="49">
        <f t="shared" si="10"/>
        <v>108.75</v>
      </c>
      <c r="K43" s="47"/>
      <c r="L43" s="49">
        <f t="shared" si="9"/>
        <v>108.75</v>
      </c>
      <c r="M43" s="7">
        <f t="shared" si="11"/>
        <v>0.72499999999999998</v>
      </c>
      <c r="N43" s="10">
        <v>2</v>
      </c>
    </row>
    <row r="44" spans="1:14" ht="15.75" thickBot="1" x14ac:dyDescent="0.3">
      <c r="A44" s="61"/>
      <c r="B44" s="58"/>
      <c r="C44" s="58"/>
      <c r="D44" s="56"/>
      <c r="E44" s="50">
        <v>2</v>
      </c>
      <c r="F44" s="51"/>
      <c r="G44" s="51"/>
      <c r="H44" s="51"/>
      <c r="I44" s="49">
        <f t="shared" si="8"/>
        <v>0</v>
      </c>
      <c r="J44" s="49">
        <f t="shared" si="10"/>
        <v>0</v>
      </c>
      <c r="K44" s="51"/>
      <c r="L44" s="49">
        <f t="shared" si="9"/>
        <v>0</v>
      </c>
      <c r="M44" s="7">
        <f t="shared" si="11"/>
        <v>0</v>
      </c>
      <c r="N44" s="52"/>
    </row>
    <row r="45" spans="1:14" ht="15.75" thickBot="1" x14ac:dyDescent="0.3">
      <c r="A45" s="60">
        <v>7</v>
      </c>
      <c r="B45" s="57" t="s">
        <v>68</v>
      </c>
      <c r="C45" s="57" t="s">
        <v>29</v>
      </c>
      <c r="D45" s="55">
        <v>3281</v>
      </c>
      <c r="E45" s="47">
        <v>1</v>
      </c>
      <c r="F45" s="47">
        <v>100.5</v>
      </c>
      <c r="G45" s="47">
        <v>113</v>
      </c>
      <c r="H45" s="47"/>
      <c r="I45" s="49">
        <f t="shared" si="8"/>
        <v>213.5</v>
      </c>
      <c r="J45" s="49">
        <f t="shared" si="10"/>
        <v>106.75</v>
      </c>
      <c r="K45" s="47"/>
      <c r="L45" s="49">
        <f t="shared" si="9"/>
        <v>106.75</v>
      </c>
      <c r="M45" s="7">
        <f t="shared" si="11"/>
        <v>0.71166666666666667</v>
      </c>
      <c r="N45" s="10">
        <v>4</v>
      </c>
    </row>
    <row r="46" spans="1:14" ht="15.75" thickBot="1" x14ac:dyDescent="0.3">
      <c r="A46" s="61"/>
      <c r="B46" s="58"/>
      <c r="C46" s="58"/>
      <c r="D46" s="56"/>
      <c r="E46" s="50">
        <v>2</v>
      </c>
      <c r="F46" s="51"/>
      <c r="G46" s="51"/>
      <c r="H46" s="51"/>
      <c r="I46" s="49">
        <f t="shared" si="8"/>
        <v>0</v>
      </c>
      <c r="J46" s="49">
        <f t="shared" si="10"/>
        <v>0</v>
      </c>
      <c r="K46" s="50"/>
      <c r="L46" s="49">
        <f t="shared" si="9"/>
        <v>0</v>
      </c>
      <c r="M46" s="7">
        <f t="shared" si="11"/>
        <v>0</v>
      </c>
      <c r="N46" s="52"/>
    </row>
    <row r="47" spans="1:14" ht="15.75" thickBot="1" x14ac:dyDescent="0.3">
      <c r="A47" s="60">
        <v>15</v>
      </c>
      <c r="B47" s="57" t="s">
        <v>41</v>
      </c>
      <c r="C47" s="57" t="s">
        <v>42</v>
      </c>
      <c r="D47" s="55">
        <v>3287</v>
      </c>
      <c r="E47" s="47">
        <v>1</v>
      </c>
      <c r="F47" s="47">
        <v>84.5</v>
      </c>
      <c r="G47" s="47">
        <v>89.5</v>
      </c>
      <c r="H47" s="47"/>
      <c r="I47" s="49">
        <f t="shared" si="8"/>
        <v>174</v>
      </c>
      <c r="J47" s="49">
        <f t="shared" si="10"/>
        <v>87</v>
      </c>
      <c r="K47" s="47"/>
      <c r="L47" s="49">
        <f t="shared" si="9"/>
        <v>87</v>
      </c>
      <c r="M47" s="7">
        <f t="shared" si="11"/>
        <v>0.57999999999999996</v>
      </c>
      <c r="N47" s="10"/>
    </row>
    <row r="48" spans="1:14" ht="15.75" thickBot="1" x14ac:dyDescent="0.3">
      <c r="A48" s="61"/>
      <c r="B48" s="58"/>
      <c r="C48" s="58"/>
      <c r="D48" s="56"/>
      <c r="E48" s="50">
        <v>2</v>
      </c>
      <c r="F48" s="50">
        <v>77.5</v>
      </c>
      <c r="G48" s="50">
        <v>87</v>
      </c>
      <c r="H48" s="50"/>
      <c r="I48" s="49">
        <f t="shared" si="8"/>
        <v>164.5</v>
      </c>
      <c r="J48" s="49">
        <f t="shared" si="10"/>
        <v>82.25</v>
      </c>
      <c r="K48" s="50">
        <v>-5</v>
      </c>
      <c r="L48" s="49">
        <f t="shared" si="9"/>
        <v>77.25</v>
      </c>
      <c r="M48" s="7">
        <f t="shared" si="11"/>
        <v>0.51500000000000001</v>
      </c>
      <c r="N48" s="39"/>
    </row>
    <row r="55" spans="1:14" ht="15.75" thickBot="1" x14ac:dyDescent="0.3">
      <c r="A55" s="65" t="s">
        <v>47</v>
      </c>
      <c r="B55" s="65"/>
      <c r="C55" s="65"/>
      <c r="D55" s="65"/>
      <c r="E55" s="65"/>
      <c r="F55" s="33" t="s">
        <v>13</v>
      </c>
      <c r="G55" s="59" t="s">
        <v>63</v>
      </c>
      <c r="H55" s="59"/>
      <c r="I55" s="59"/>
      <c r="J55" s="59"/>
      <c r="K55" s="59"/>
      <c r="L55" s="59"/>
      <c r="M55" s="59"/>
      <c r="N55" s="59"/>
    </row>
    <row r="56" spans="1:14" ht="15.75" thickBot="1" x14ac:dyDescent="0.3">
      <c r="A56" s="32" t="s">
        <v>0</v>
      </c>
      <c r="B56" s="18" t="s">
        <v>1</v>
      </c>
      <c r="C56" s="18" t="s">
        <v>14</v>
      </c>
      <c r="D56" s="18" t="s">
        <v>15</v>
      </c>
      <c r="E56" s="18" t="s">
        <v>7</v>
      </c>
      <c r="F56" s="17" t="s">
        <v>2</v>
      </c>
      <c r="G56" s="17" t="s">
        <v>8</v>
      </c>
      <c r="H56" s="17" t="s">
        <v>11</v>
      </c>
      <c r="I56" s="17" t="s">
        <v>3</v>
      </c>
      <c r="J56" s="17" t="s">
        <v>4</v>
      </c>
      <c r="K56" s="17" t="s">
        <v>5</v>
      </c>
      <c r="L56" s="17" t="s">
        <v>3</v>
      </c>
      <c r="M56" s="17" t="s">
        <v>9</v>
      </c>
      <c r="N56" s="19" t="s">
        <v>6</v>
      </c>
    </row>
    <row r="57" spans="1:14" ht="15.75" thickBot="1" x14ac:dyDescent="0.3">
      <c r="A57" s="60">
        <v>11</v>
      </c>
      <c r="B57" s="57" t="s">
        <v>70</v>
      </c>
      <c r="C57" s="57" t="s">
        <v>48</v>
      </c>
      <c r="D57" s="55">
        <v>2489</v>
      </c>
      <c r="E57" s="47">
        <v>1</v>
      </c>
      <c r="F57" s="47">
        <v>156.5</v>
      </c>
      <c r="G57" s="47">
        <v>146</v>
      </c>
      <c r="H57" s="47"/>
      <c r="I57" s="49">
        <f>SUM(F57:H57)</f>
        <v>302.5</v>
      </c>
      <c r="J57" s="49">
        <f>I57/2</f>
        <v>151.25</v>
      </c>
      <c r="K57" s="47"/>
      <c r="L57" s="49">
        <f>SUM(J57:K57)</f>
        <v>151.25</v>
      </c>
      <c r="M57" s="7">
        <f>L57/240</f>
        <v>0.63020833333333337</v>
      </c>
      <c r="N57" s="10">
        <v>2</v>
      </c>
    </row>
    <row r="58" spans="1:14" ht="15.75" thickBot="1" x14ac:dyDescent="0.3">
      <c r="A58" s="61"/>
      <c r="B58" s="58"/>
      <c r="C58" s="58"/>
      <c r="D58" s="56"/>
      <c r="E58" s="50">
        <v>2</v>
      </c>
      <c r="F58" s="51">
        <v>155</v>
      </c>
      <c r="G58" s="51">
        <v>175</v>
      </c>
      <c r="H58" s="51"/>
      <c r="I58" s="49">
        <f>SUM(F58:H58)</f>
        <v>330</v>
      </c>
      <c r="J58" s="49">
        <f>I58/2</f>
        <v>165</v>
      </c>
      <c r="K58" s="51"/>
      <c r="L58" s="49">
        <f>SUM(J58:K58)</f>
        <v>165</v>
      </c>
      <c r="M58" s="7">
        <f>L58/240</f>
        <v>0.6875</v>
      </c>
      <c r="N58" s="52">
        <v>1</v>
      </c>
    </row>
    <row r="60" spans="1:14" ht="15.75" thickBot="1" x14ac:dyDescent="0.3">
      <c r="A60" s="65" t="s">
        <v>49</v>
      </c>
      <c r="B60" s="65"/>
      <c r="C60" s="65"/>
      <c r="D60" s="65"/>
      <c r="E60" s="65"/>
      <c r="F60" s="33" t="s">
        <v>13</v>
      </c>
      <c r="G60" s="59" t="s">
        <v>64</v>
      </c>
      <c r="H60" s="59"/>
      <c r="I60" s="59"/>
      <c r="J60" s="59"/>
      <c r="K60" s="59"/>
      <c r="L60" s="59"/>
      <c r="M60" s="59"/>
      <c r="N60" s="59"/>
    </row>
    <row r="61" spans="1:14" ht="15.75" thickBot="1" x14ac:dyDescent="0.3">
      <c r="A61" s="32" t="s">
        <v>0</v>
      </c>
      <c r="B61" s="18" t="s">
        <v>1</v>
      </c>
      <c r="C61" s="18" t="s">
        <v>14</v>
      </c>
      <c r="D61" s="18" t="s">
        <v>15</v>
      </c>
      <c r="E61" s="18" t="s">
        <v>7</v>
      </c>
      <c r="F61" s="17" t="s">
        <v>2</v>
      </c>
      <c r="G61" s="17" t="s">
        <v>8</v>
      </c>
      <c r="H61" s="17" t="s">
        <v>11</v>
      </c>
      <c r="I61" s="17" t="s">
        <v>3</v>
      </c>
      <c r="J61" s="17" t="s">
        <v>4</v>
      </c>
      <c r="K61" s="17" t="s">
        <v>5</v>
      </c>
      <c r="L61" s="17" t="s">
        <v>3</v>
      </c>
      <c r="M61" s="17" t="s">
        <v>9</v>
      </c>
      <c r="N61" s="19" t="s">
        <v>6</v>
      </c>
    </row>
    <row r="62" spans="1:14" ht="15.75" thickBot="1" x14ac:dyDescent="0.3">
      <c r="A62" s="60">
        <v>12</v>
      </c>
      <c r="B62" s="57" t="s">
        <v>50</v>
      </c>
      <c r="C62" s="57" t="s">
        <v>51</v>
      </c>
      <c r="D62" s="55">
        <v>2797</v>
      </c>
      <c r="E62" s="47">
        <v>1</v>
      </c>
      <c r="F62" s="47">
        <v>162</v>
      </c>
      <c r="G62" s="47">
        <v>158</v>
      </c>
      <c r="H62" s="47"/>
      <c r="I62" s="49">
        <f>SUM(F62:H62)</f>
        <v>320</v>
      </c>
      <c r="J62" s="49">
        <f>I62/2</f>
        <v>160</v>
      </c>
      <c r="K62" s="47"/>
      <c r="L62" s="49">
        <f>SUM(J62:K62)</f>
        <v>160</v>
      </c>
      <c r="M62" s="7">
        <f>L62/240</f>
        <v>0.66666666666666663</v>
      </c>
      <c r="N62" s="10">
        <v>4</v>
      </c>
    </row>
    <row r="63" spans="1:14" ht="15.75" thickBot="1" x14ac:dyDescent="0.3">
      <c r="A63" s="61"/>
      <c r="B63" s="58"/>
      <c r="C63" s="58"/>
      <c r="D63" s="56"/>
      <c r="E63" s="50">
        <v>2</v>
      </c>
      <c r="F63" s="51">
        <v>155.5</v>
      </c>
      <c r="G63" s="51">
        <v>173.5</v>
      </c>
      <c r="H63" s="51"/>
      <c r="I63" s="49">
        <f t="shared" ref="I63:I65" si="12">SUM(F63:H63)</f>
        <v>329</v>
      </c>
      <c r="J63" s="49">
        <f t="shared" ref="J63:J65" si="13">I63/2</f>
        <v>164.5</v>
      </c>
      <c r="K63" s="51"/>
      <c r="L63" s="49">
        <f t="shared" ref="L63:L65" si="14">SUM(J63:K63)</f>
        <v>164.5</v>
      </c>
      <c r="M63" s="7">
        <f t="shared" ref="M63:M65" si="15">L63/240</f>
        <v>0.68541666666666667</v>
      </c>
      <c r="N63" s="52">
        <v>3</v>
      </c>
    </row>
    <row r="64" spans="1:14" ht="15.75" thickBot="1" x14ac:dyDescent="0.3">
      <c r="A64" s="60">
        <v>13</v>
      </c>
      <c r="B64" s="57" t="s">
        <v>52</v>
      </c>
      <c r="C64" s="57" t="s">
        <v>53</v>
      </c>
      <c r="D64" s="55">
        <v>2633</v>
      </c>
      <c r="E64" s="47">
        <v>1</v>
      </c>
      <c r="F64" s="47">
        <v>171.5</v>
      </c>
      <c r="G64" s="47">
        <v>183.5</v>
      </c>
      <c r="H64" s="47"/>
      <c r="I64" s="49">
        <f t="shared" si="12"/>
        <v>355</v>
      </c>
      <c r="J64" s="49">
        <f t="shared" si="13"/>
        <v>177.5</v>
      </c>
      <c r="K64" s="47"/>
      <c r="L64" s="49">
        <f t="shared" si="14"/>
        <v>177.5</v>
      </c>
      <c r="M64" s="7">
        <f t="shared" si="15"/>
        <v>0.73958333333333337</v>
      </c>
      <c r="N64" s="10">
        <v>2</v>
      </c>
    </row>
    <row r="65" spans="1:14" ht="15.75" thickBot="1" x14ac:dyDescent="0.3">
      <c r="A65" s="61"/>
      <c r="B65" s="58"/>
      <c r="C65" s="58"/>
      <c r="D65" s="56"/>
      <c r="E65" s="50">
        <v>2</v>
      </c>
      <c r="F65" s="51">
        <v>184.5</v>
      </c>
      <c r="G65" s="51">
        <v>201.5</v>
      </c>
      <c r="H65" s="51"/>
      <c r="I65" s="49">
        <f t="shared" si="12"/>
        <v>386</v>
      </c>
      <c r="J65" s="49">
        <f t="shared" si="13"/>
        <v>193</v>
      </c>
      <c r="K65" s="51"/>
      <c r="L65" s="49">
        <f t="shared" si="14"/>
        <v>193</v>
      </c>
      <c r="M65" s="7">
        <f t="shared" si="15"/>
        <v>0.8041666666666667</v>
      </c>
      <c r="N65" s="52">
        <v>1</v>
      </c>
    </row>
    <row r="67" spans="1:14" ht="15.75" thickBot="1" x14ac:dyDescent="0.3">
      <c r="A67" s="66" t="s">
        <v>66</v>
      </c>
      <c r="B67" s="66"/>
      <c r="C67" s="66"/>
      <c r="D67" s="66"/>
      <c r="E67" s="67"/>
      <c r="F67" s="34" t="s">
        <v>13</v>
      </c>
      <c r="G67" s="71" t="s">
        <v>65</v>
      </c>
      <c r="H67" s="72"/>
      <c r="I67" s="72"/>
      <c r="J67" s="72"/>
      <c r="K67" s="72"/>
      <c r="L67" s="72"/>
      <c r="M67" s="72"/>
      <c r="N67" s="73"/>
    </row>
    <row r="68" spans="1:14" ht="15.75" thickBot="1" x14ac:dyDescent="0.3">
      <c r="A68" s="26" t="s">
        <v>0</v>
      </c>
      <c r="B68" s="27" t="s">
        <v>16</v>
      </c>
      <c r="C68" s="27" t="s">
        <v>10</v>
      </c>
      <c r="D68" s="27" t="s">
        <v>15</v>
      </c>
      <c r="E68" s="27" t="s">
        <v>7</v>
      </c>
      <c r="F68" s="27" t="s">
        <v>2</v>
      </c>
      <c r="G68" s="27" t="s">
        <v>8</v>
      </c>
      <c r="H68" s="27" t="s">
        <v>11</v>
      </c>
      <c r="I68" s="27" t="s">
        <v>3</v>
      </c>
      <c r="J68" s="27" t="s">
        <v>4</v>
      </c>
      <c r="K68" s="27" t="s">
        <v>5</v>
      </c>
      <c r="L68" s="27" t="s">
        <v>3</v>
      </c>
      <c r="M68" s="27" t="s">
        <v>9</v>
      </c>
      <c r="N68" s="28" t="s">
        <v>6</v>
      </c>
    </row>
    <row r="69" spans="1:14" x14ac:dyDescent="0.25">
      <c r="A69" s="68">
        <v>18</v>
      </c>
      <c r="B69" s="69" t="s">
        <v>54</v>
      </c>
      <c r="C69" s="29" t="s">
        <v>55</v>
      </c>
      <c r="D69" s="29">
        <v>3035</v>
      </c>
      <c r="E69" s="48">
        <v>1</v>
      </c>
      <c r="F69" s="20">
        <v>110</v>
      </c>
      <c r="G69" s="20">
        <v>102.5</v>
      </c>
      <c r="H69" s="20"/>
      <c r="I69" s="53">
        <f t="shared" ref="I69:I70" si="16">SUM(F69:H69)</f>
        <v>212.5</v>
      </c>
      <c r="J69" s="53">
        <f>I69/2</f>
        <v>106.25</v>
      </c>
      <c r="K69" s="20"/>
      <c r="L69" s="53">
        <f t="shared" ref="L69:L70" si="17">SUM(J69:K69)</f>
        <v>106.25</v>
      </c>
      <c r="M69" s="54">
        <f>L69/180</f>
        <v>0.59027777777777779</v>
      </c>
      <c r="N69" s="24">
        <v>2</v>
      </c>
    </row>
    <row r="70" spans="1:14" ht="15.75" thickBot="1" x14ac:dyDescent="0.3">
      <c r="A70" s="61"/>
      <c r="B70" s="70"/>
      <c r="C70" s="30" t="s">
        <v>56</v>
      </c>
      <c r="D70" s="30">
        <v>2300</v>
      </c>
      <c r="E70" s="50">
        <v>2</v>
      </c>
      <c r="F70" s="22">
        <v>108</v>
      </c>
      <c r="G70" s="22">
        <v>117</v>
      </c>
      <c r="H70" s="22"/>
      <c r="I70" s="53">
        <f t="shared" si="16"/>
        <v>225</v>
      </c>
      <c r="J70" s="53">
        <f>I70/2</f>
        <v>112.5</v>
      </c>
      <c r="K70" s="22"/>
      <c r="L70" s="53">
        <f t="shared" si="17"/>
        <v>112.5</v>
      </c>
      <c r="M70" s="54">
        <f>L70/180</f>
        <v>0.625</v>
      </c>
      <c r="N70" s="23">
        <v>1</v>
      </c>
    </row>
    <row r="72" spans="1:14" ht="15.75" thickBot="1" x14ac:dyDescent="0.3">
      <c r="A72" s="65" t="s">
        <v>67</v>
      </c>
      <c r="B72" s="65"/>
      <c r="C72" s="65"/>
      <c r="D72" s="65"/>
      <c r="E72" s="65"/>
      <c r="F72" s="33" t="s">
        <v>13</v>
      </c>
      <c r="G72" s="59" t="s">
        <v>65</v>
      </c>
      <c r="H72" s="59"/>
      <c r="I72" s="59"/>
      <c r="J72" s="59"/>
      <c r="K72" s="59"/>
      <c r="L72" s="59"/>
      <c r="M72" s="59"/>
      <c r="N72" s="59"/>
    </row>
    <row r="73" spans="1:14" ht="15.75" thickBot="1" x14ac:dyDescent="0.3">
      <c r="A73" s="32" t="s">
        <v>0</v>
      </c>
      <c r="B73" s="18" t="s">
        <v>1</v>
      </c>
      <c r="C73" s="18" t="s">
        <v>14</v>
      </c>
      <c r="D73" s="18" t="s">
        <v>15</v>
      </c>
      <c r="E73" s="18" t="s">
        <v>7</v>
      </c>
      <c r="F73" s="17" t="s">
        <v>2</v>
      </c>
      <c r="G73" s="17" t="s">
        <v>8</v>
      </c>
      <c r="H73" s="17" t="s">
        <v>11</v>
      </c>
      <c r="I73" s="17" t="s">
        <v>3</v>
      </c>
      <c r="J73" s="17" t="s">
        <v>4</v>
      </c>
      <c r="K73" s="17" t="s">
        <v>5</v>
      </c>
      <c r="L73" s="17" t="s">
        <v>3</v>
      </c>
      <c r="M73" s="17" t="s">
        <v>9</v>
      </c>
      <c r="N73" s="19" t="s">
        <v>6</v>
      </c>
    </row>
    <row r="74" spans="1:14" ht="15.75" thickBot="1" x14ac:dyDescent="0.3">
      <c r="A74" s="60">
        <v>19</v>
      </c>
      <c r="B74" s="57" t="s">
        <v>33</v>
      </c>
      <c r="C74" s="57" t="s">
        <v>57</v>
      </c>
      <c r="D74" s="55">
        <v>2915</v>
      </c>
      <c r="E74" s="47">
        <v>1</v>
      </c>
      <c r="F74" s="47">
        <v>117.5</v>
      </c>
      <c r="G74" s="47">
        <v>124</v>
      </c>
      <c r="H74" s="47"/>
      <c r="I74" s="49">
        <f>SUM(F74:H74)</f>
        <v>241.5</v>
      </c>
      <c r="J74" s="49">
        <f>I74/2</f>
        <v>120.75</v>
      </c>
      <c r="K74" s="47"/>
      <c r="L74" s="49">
        <f>SUM(J74:K74)</f>
        <v>120.75</v>
      </c>
      <c r="M74" s="7">
        <f>L74/180</f>
        <v>0.67083333333333328</v>
      </c>
      <c r="N74" s="10">
        <v>2</v>
      </c>
    </row>
    <row r="75" spans="1:14" ht="15.75" thickBot="1" x14ac:dyDescent="0.3">
      <c r="A75" s="61"/>
      <c r="B75" s="58"/>
      <c r="C75" s="58"/>
      <c r="D75" s="56"/>
      <c r="E75" s="50">
        <v>2</v>
      </c>
      <c r="F75" s="51">
        <v>121</v>
      </c>
      <c r="G75" s="51">
        <v>140</v>
      </c>
      <c r="H75" s="51"/>
      <c r="I75" s="49">
        <f>SUM(F75:H75)</f>
        <v>261</v>
      </c>
      <c r="J75" s="49">
        <f>I75/2</f>
        <v>130.5</v>
      </c>
      <c r="K75" s="51"/>
      <c r="L75" s="49">
        <f>SUM(J75:K75)</f>
        <v>130.5</v>
      </c>
      <c r="M75" s="7">
        <f>L75/180</f>
        <v>0.72499999999999998</v>
      </c>
      <c r="N75" s="52">
        <v>1</v>
      </c>
    </row>
  </sheetData>
  <mergeCells count="101">
    <mergeCell ref="A72:E72"/>
    <mergeCell ref="G72:N72"/>
    <mergeCell ref="A74:A75"/>
    <mergeCell ref="B74:B75"/>
    <mergeCell ref="C74:C75"/>
    <mergeCell ref="D74:D75"/>
    <mergeCell ref="G60:N60"/>
    <mergeCell ref="A67:E67"/>
    <mergeCell ref="G67:N67"/>
    <mergeCell ref="A69:A70"/>
    <mergeCell ref="B69:B70"/>
    <mergeCell ref="A60:E60"/>
    <mergeCell ref="A62:A63"/>
    <mergeCell ref="B62:B63"/>
    <mergeCell ref="C62:C63"/>
    <mergeCell ref="D62:D63"/>
    <mergeCell ref="A64:A65"/>
    <mergeCell ref="B64:B65"/>
    <mergeCell ref="C64:C65"/>
    <mergeCell ref="D64:D65"/>
    <mergeCell ref="G55:N55"/>
    <mergeCell ref="A57:A58"/>
    <mergeCell ref="B57:B58"/>
    <mergeCell ref="C57:C58"/>
    <mergeCell ref="D57:D58"/>
    <mergeCell ref="A47:A48"/>
    <mergeCell ref="B47:B48"/>
    <mergeCell ref="C47:C48"/>
    <mergeCell ref="D47:D48"/>
    <mergeCell ref="A55:E55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E31"/>
    <mergeCell ref="G31:N31"/>
    <mergeCell ref="A33:A34"/>
    <mergeCell ref="B33:B34"/>
    <mergeCell ref="C33:C34"/>
    <mergeCell ref="D33:D34"/>
    <mergeCell ref="A19:A20"/>
    <mergeCell ref="B19:B20"/>
    <mergeCell ref="C19:C20"/>
    <mergeCell ref="D19:D20"/>
    <mergeCell ref="A21:A22"/>
    <mergeCell ref="B21:B22"/>
    <mergeCell ref="C21:C22"/>
    <mergeCell ref="D21:D22"/>
    <mergeCell ref="A24:E24"/>
    <mergeCell ref="A26:A27"/>
    <mergeCell ref="B26:B27"/>
    <mergeCell ref="G24:N24"/>
    <mergeCell ref="A1:N1"/>
    <mergeCell ref="A3:N3"/>
    <mergeCell ref="A5:E5"/>
    <mergeCell ref="A9:A10"/>
    <mergeCell ref="B9:B10"/>
    <mergeCell ref="B11:B12"/>
    <mergeCell ref="A11:A12"/>
    <mergeCell ref="A13:A14"/>
    <mergeCell ref="A15:A16"/>
    <mergeCell ref="A2:N2"/>
    <mergeCell ref="A7:A8"/>
    <mergeCell ref="B7:B8"/>
    <mergeCell ref="C7:C8"/>
    <mergeCell ref="C9:C10"/>
    <mergeCell ref="C11:C12"/>
    <mergeCell ref="D7:D8"/>
    <mergeCell ref="D9:D10"/>
    <mergeCell ref="D11:D12"/>
    <mergeCell ref="D13:D14"/>
    <mergeCell ref="B13:B14"/>
    <mergeCell ref="C13:C14"/>
    <mergeCell ref="G5:N5"/>
    <mergeCell ref="B15:B16"/>
    <mergeCell ref="C15:C16"/>
    <mergeCell ref="D15:D16"/>
    <mergeCell ref="A17:A18"/>
    <mergeCell ref="B17:B18"/>
    <mergeCell ref="C17:C18"/>
    <mergeCell ref="D17:D18"/>
  </mergeCells>
  <pageMargins left="0.7" right="0.7" top="0.75" bottom="0.75" header="0.3" footer="0.3"/>
  <pageSetup paperSize="9" orientation="landscape" r:id="rId1"/>
  <ignoredErrors>
    <ignoredError sqref="I7 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Posted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Dowling</dc:creator>
  <cp:lastModifiedBy>acdsv</cp:lastModifiedBy>
  <cp:lastPrinted>2020-03-07T07:42:18Z</cp:lastPrinted>
  <dcterms:created xsi:type="dcterms:W3CDTF">2017-02-13T09:44:51Z</dcterms:created>
  <dcterms:modified xsi:type="dcterms:W3CDTF">2020-03-10T23:33:18Z</dcterms:modified>
</cp:coreProperties>
</file>