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dsv\Desktop\"/>
    </mc:Choice>
  </mc:AlternateContent>
  <xr:revisionPtr revIDLastSave="0" documentId="13_ncr:1_{49E892C1-8E1E-4E84-AFB2-F7FAF6FE67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sted Scores" sheetId="1" r:id="rId1"/>
  </sheets>
  <calcPr calcId="191029"/>
</workbook>
</file>

<file path=xl/calcChain.xml><?xml version="1.0" encoding="utf-8"?>
<calcChain xmlns="http://schemas.openxmlformats.org/spreadsheetml/2006/main">
  <c r="I54" i="1" l="1"/>
  <c r="I53" i="1"/>
  <c r="J53" i="1" s="1"/>
  <c r="I49" i="1"/>
  <c r="I48" i="1"/>
  <c r="I47" i="1"/>
  <c r="I46" i="1"/>
  <c r="I42" i="1"/>
  <c r="I41" i="1"/>
  <c r="I37" i="1"/>
  <c r="J37" i="1" s="1"/>
  <c r="I36" i="1"/>
  <c r="I35" i="1"/>
  <c r="I34" i="1"/>
  <c r="I22" i="1"/>
  <c r="I21" i="1"/>
  <c r="I20" i="1"/>
  <c r="J20" i="1" s="1"/>
  <c r="I19" i="1"/>
  <c r="I18" i="1"/>
  <c r="I17" i="1"/>
  <c r="I16" i="1"/>
  <c r="I15" i="1"/>
  <c r="I26" i="1"/>
  <c r="J26" i="1" s="1"/>
  <c r="I27" i="1"/>
  <c r="J27" i="1" s="1"/>
  <c r="I28" i="1"/>
  <c r="I29" i="1"/>
  <c r="J21" i="1" l="1"/>
  <c r="L21" i="1" s="1"/>
  <c r="M21" i="1" s="1"/>
  <c r="J29" i="1"/>
  <c r="L29" i="1" s="1"/>
  <c r="M29" i="1" s="1"/>
  <c r="J46" i="1"/>
  <c r="L46" i="1" s="1"/>
  <c r="M46" i="1" s="1"/>
  <c r="J48" i="1"/>
  <c r="L48" i="1" s="1"/>
  <c r="M48" i="1" s="1"/>
  <c r="J22" i="1"/>
  <c r="L22" i="1" s="1"/>
  <c r="M22" i="1" s="1"/>
  <c r="J41" i="1"/>
  <c r="L41" i="1" s="1"/>
  <c r="M41" i="1" s="1"/>
  <c r="J47" i="1"/>
  <c r="L47" i="1" s="1"/>
  <c r="M47" i="1" s="1"/>
  <c r="J49" i="1"/>
  <c r="L49" i="1" s="1"/>
  <c r="M49" i="1" s="1"/>
  <c r="L26" i="1"/>
  <c r="M26" i="1" s="1"/>
  <c r="J28" i="1"/>
  <c r="L28" i="1" s="1"/>
  <c r="M28" i="1" s="1"/>
  <c r="J34" i="1"/>
  <c r="L34" i="1" s="1"/>
  <c r="M34" i="1" s="1"/>
  <c r="L27" i="1"/>
  <c r="M27" i="1" s="1"/>
  <c r="J42" i="1"/>
  <c r="L42" i="1" s="1"/>
  <c r="M42" i="1" s="1"/>
  <c r="J35" i="1"/>
  <c r="L35" i="1" s="1"/>
  <c r="M35" i="1" s="1"/>
  <c r="J36" i="1"/>
  <c r="L36" i="1" s="1"/>
  <c r="M36" i="1" s="1"/>
  <c r="J19" i="1"/>
  <c r="L19" i="1" s="1"/>
  <c r="M19" i="1" s="1"/>
  <c r="L37" i="1"/>
  <c r="M37" i="1" s="1"/>
  <c r="J18" i="1"/>
  <c r="L18" i="1" s="1"/>
  <c r="M18" i="1" s="1"/>
  <c r="L20" i="1"/>
  <c r="M20" i="1" s="1"/>
  <c r="J54" i="1"/>
  <c r="L54" i="1" s="1"/>
  <c r="M54" i="1" s="1"/>
  <c r="J17" i="1"/>
  <c r="L17" i="1" s="1"/>
  <c r="M17" i="1" s="1"/>
  <c r="J16" i="1"/>
  <c r="L16" i="1" s="1"/>
  <c r="M16" i="1" s="1"/>
  <c r="J15" i="1"/>
  <c r="L15" i="1" s="1"/>
  <c r="M15" i="1" s="1"/>
  <c r="L53" i="1"/>
  <c r="M53" i="1" s="1"/>
  <c r="I14" i="1" l="1"/>
  <c r="J14" i="1" s="1"/>
  <c r="I13" i="1"/>
  <c r="J13" i="1" s="1"/>
  <c r="L13" i="1" l="1"/>
  <c r="M13" i="1" s="1"/>
  <c r="L14" i="1"/>
  <c r="M14" i="1" s="1"/>
  <c r="I9" i="1"/>
  <c r="J9" i="1" s="1"/>
  <c r="I10" i="1"/>
  <c r="J10" i="1" s="1"/>
  <c r="I11" i="1"/>
  <c r="J11" i="1" s="1"/>
  <c r="I12" i="1"/>
  <c r="J12" i="1" s="1"/>
  <c r="L11" i="1" l="1"/>
  <c r="M11" i="1" s="1"/>
  <c r="L12" i="1"/>
  <c r="M12" i="1" s="1"/>
  <c r="L10" i="1"/>
  <c r="M10" i="1" s="1"/>
  <c r="L9" i="1"/>
  <c r="M9" i="1" s="1"/>
  <c r="I8" i="1" l="1"/>
  <c r="J8" i="1" s="1"/>
  <c r="L8" i="1" l="1"/>
  <c r="M8" i="1" s="1"/>
  <c r="I7" i="1"/>
  <c r="J7" i="1" s="1"/>
  <c r="L7" i="1" l="1"/>
  <c r="M7" i="1" s="1"/>
</calcChain>
</file>

<file path=xl/sharedStrings.xml><?xml version="1.0" encoding="utf-8"?>
<sst xmlns="http://schemas.openxmlformats.org/spreadsheetml/2006/main" count="164" uniqueCount="66">
  <si>
    <t>No</t>
  </si>
  <si>
    <t>Driver</t>
  </si>
  <si>
    <t>Judge C</t>
  </si>
  <si>
    <t>Total</t>
  </si>
  <si>
    <t>Average</t>
  </si>
  <si>
    <t>Penalties</t>
  </si>
  <si>
    <t>Placing</t>
  </si>
  <si>
    <t>Test</t>
  </si>
  <si>
    <t>Judge B</t>
  </si>
  <si>
    <t>%</t>
  </si>
  <si>
    <t>Horses</t>
  </si>
  <si>
    <t>Judge E</t>
  </si>
  <si>
    <t>Graded Driven Dressage Qualifier Scoresheet</t>
  </si>
  <si>
    <t>Test:</t>
  </si>
  <si>
    <t xml:space="preserve">Horse </t>
  </si>
  <si>
    <t>Reg No</t>
  </si>
  <si>
    <t xml:space="preserve">Driver </t>
  </si>
  <si>
    <t>SINGLE Class 1</t>
  </si>
  <si>
    <t>ACDS AA</t>
  </si>
  <si>
    <t>Prue Mckechnie</t>
  </si>
  <si>
    <t>Nawarrah Park Remberance</t>
  </si>
  <si>
    <t>Bridie White</t>
  </si>
  <si>
    <t>Chelleason Kisses of Gold</t>
  </si>
  <si>
    <t>Elizabeth Fawns</t>
  </si>
  <si>
    <t>Alex the great</t>
  </si>
  <si>
    <t>Jenny Begg</t>
  </si>
  <si>
    <t>Richdale Paladene</t>
  </si>
  <si>
    <t>Karen Alloway</t>
  </si>
  <si>
    <t>Kingfisher Park Sandman</t>
  </si>
  <si>
    <t>Learnne Kirby</t>
  </si>
  <si>
    <t>Wilkat Honeybee</t>
  </si>
  <si>
    <t>Bride White</t>
  </si>
  <si>
    <t>Adreinne Cofeild</t>
  </si>
  <si>
    <t>Small Packages Angkor Magic</t>
  </si>
  <si>
    <t>Edition Park Krislynz Fame</t>
  </si>
  <si>
    <t>Mandy Lawrence</t>
  </si>
  <si>
    <t>Mountain Park Raindance</t>
  </si>
  <si>
    <t>Mountain Park Rio</t>
  </si>
  <si>
    <t>Kim Filmer</t>
  </si>
  <si>
    <t>Remlif Park Dameg</t>
  </si>
  <si>
    <t>MULTIPLES Class 2</t>
  </si>
  <si>
    <t>SINGLE Class 3</t>
  </si>
  <si>
    <t>ACDS CC</t>
  </si>
  <si>
    <t>Vicki Stevenson</t>
  </si>
  <si>
    <t>Naringalook Squirt</t>
  </si>
  <si>
    <t>Lorraine Mcneill</t>
  </si>
  <si>
    <t>Belron Arny</t>
  </si>
  <si>
    <t>MULTIPLES Class 4</t>
  </si>
  <si>
    <t>SINGLE Class 5</t>
  </si>
  <si>
    <t xml:space="preserve">Weston Park Twilight </t>
  </si>
  <si>
    <t>Morning Mist Meave</t>
  </si>
  <si>
    <t xml:space="preserve">Cheryl Seddan </t>
  </si>
  <si>
    <t>Little Plains Phillipa</t>
  </si>
  <si>
    <t>SINGLE Class 7</t>
  </si>
  <si>
    <t>Intermediate No 1</t>
  </si>
  <si>
    <t>Elementary No 2</t>
  </si>
  <si>
    <t>HC</t>
  </si>
  <si>
    <t>Longwood Carraige Driving Club Inc</t>
  </si>
  <si>
    <t>Longwood Recreation Reserve 19 November 2021</t>
  </si>
  <si>
    <t>Remlif Park Gwilym</t>
  </si>
  <si>
    <t>1st</t>
  </si>
  <si>
    <t>2nd</t>
  </si>
  <si>
    <t>3rd</t>
  </si>
  <si>
    <t>4th</t>
  </si>
  <si>
    <t>5th</t>
  </si>
  <si>
    <t xml:space="preserve"> =2nd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</si>
</sst>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0" fontId="6" fillId="0" borderId="21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0" fontId="6" fillId="3" borderId="7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0" fontId="6" fillId="3" borderId="8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0" fontId="6" fillId="3" borderId="18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zoomScaleNormal="100" workbookViewId="0">
      <selection activeCell="N37" sqref="N37"/>
    </sheetView>
  </sheetViews>
  <sheetFormatPr defaultRowHeight="15" x14ac:dyDescent="0.25"/>
  <cols>
    <col min="1" max="1" width="3.7109375" customWidth="1"/>
    <col min="2" max="2" width="17.7109375" customWidth="1"/>
    <col min="3" max="3" width="26.7109375" customWidth="1"/>
    <col min="4" max="4" width="5" customWidth="1"/>
    <col min="5" max="5" width="5.28515625" customWidth="1"/>
    <col min="6" max="7" width="7.28515625" customWidth="1"/>
    <col min="8" max="8" width="7.85546875" customWidth="1"/>
    <col min="9" max="9" width="7.42578125" customWidth="1"/>
    <col min="10" max="10" width="7.7109375" customWidth="1"/>
    <col min="11" max="11" width="8.5703125" customWidth="1"/>
    <col min="12" max="12" width="7.28515625" customWidth="1"/>
    <col min="13" max="13" width="9.140625" customWidth="1"/>
    <col min="14" max="14" width="7.42578125" customWidth="1"/>
  </cols>
  <sheetData>
    <row r="1" spans="1:14" ht="20.25" x14ac:dyDescent="0.3">
      <c r="A1" s="65" t="s">
        <v>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0.25" x14ac:dyDescent="0.3">
      <c r="A2" s="65" t="s">
        <v>12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" customHeight="1" x14ac:dyDescent="0.25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 x14ac:dyDescent="0.3">
      <c r="A5" s="72" t="s">
        <v>17</v>
      </c>
      <c r="B5" s="72"/>
      <c r="C5" s="72"/>
      <c r="D5" s="72"/>
      <c r="E5" s="72"/>
      <c r="F5" s="34" t="s">
        <v>13</v>
      </c>
      <c r="G5" s="78" t="s">
        <v>18</v>
      </c>
      <c r="H5" s="78"/>
      <c r="I5" s="78"/>
      <c r="J5" s="78"/>
      <c r="K5" s="78"/>
      <c r="L5" s="78"/>
      <c r="M5" s="78"/>
      <c r="N5" s="78"/>
    </row>
    <row r="6" spans="1:14" s="1" customFormat="1" ht="15.75" thickBot="1" x14ac:dyDescent="0.3">
      <c r="A6" s="33" t="s">
        <v>0</v>
      </c>
      <c r="B6" s="19" t="s">
        <v>1</v>
      </c>
      <c r="C6" s="19" t="s">
        <v>14</v>
      </c>
      <c r="D6" s="19" t="s">
        <v>15</v>
      </c>
      <c r="E6" s="19" t="s">
        <v>7</v>
      </c>
      <c r="F6" s="18" t="s">
        <v>2</v>
      </c>
      <c r="G6" s="18" t="s">
        <v>8</v>
      </c>
      <c r="H6" s="18" t="s">
        <v>11</v>
      </c>
      <c r="I6" s="18" t="s">
        <v>3</v>
      </c>
      <c r="J6" s="18" t="s">
        <v>4</v>
      </c>
      <c r="K6" s="18" t="s">
        <v>5</v>
      </c>
      <c r="L6" s="18" t="s">
        <v>3</v>
      </c>
      <c r="M6" s="18" t="s">
        <v>9</v>
      </c>
      <c r="N6" s="20" t="s">
        <v>6</v>
      </c>
    </row>
    <row r="7" spans="1:14" ht="15.75" thickBot="1" x14ac:dyDescent="0.3">
      <c r="A7" s="66"/>
      <c r="B7" s="63" t="s">
        <v>19</v>
      </c>
      <c r="C7" s="63" t="s">
        <v>20</v>
      </c>
      <c r="D7" s="61"/>
      <c r="E7" s="3">
        <v>1</v>
      </c>
      <c r="F7" s="3">
        <v>86</v>
      </c>
      <c r="G7" s="13"/>
      <c r="H7" s="3">
        <v>75</v>
      </c>
      <c r="I7" s="6">
        <f t="shared" ref="I7:I12" si="0">SUM(F7:H7)</f>
        <v>161</v>
      </c>
      <c r="J7" s="10">
        <f>I7/2</f>
        <v>80.5</v>
      </c>
      <c r="K7" s="3"/>
      <c r="L7" s="10">
        <f t="shared" ref="L7:L14" si="1">SUM(J7:K7)</f>
        <v>80.5</v>
      </c>
      <c r="M7" s="9">
        <f>L7/140</f>
        <v>0.57499999999999996</v>
      </c>
      <c r="N7" s="12"/>
    </row>
    <row r="8" spans="1:14" ht="15.75" thickBot="1" x14ac:dyDescent="0.3">
      <c r="A8" s="67"/>
      <c r="B8" s="64"/>
      <c r="C8" s="64"/>
      <c r="D8" s="62"/>
      <c r="E8" s="4">
        <v>2</v>
      </c>
      <c r="F8" s="5">
        <v>88</v>
      </c>
      <c r="G8" s="5"/>
      <c r="H8" s="5">
        <v>74</v>
      </c>
      <c r="I8" s="7">
        <f t="shared" si="0"/>
        <v>162</v>
      </c>
      <c r="J8" s="15">
        <f>I8/2</f>
        <v>81</v>
      </c>
      <c r="K8" s="5"/>
      <c r="L8" s="15">
        <f t="shared" si="1"/>
        <v>81</v>
      </c>
      <c r="M8" s="9">
        <f t="shared" ref="M8:M22" si="2">L8/140</f>
        <v>0.57857142857142863</v>
      </c>
      <c r="N8" s="11"/>
    </row>
    <row r="9" spans="1:14" ht="15.75" thickBot="1" x14ac:dyDescent="0.3">
      <c r="A9" s="66"/>
      <c r="B9" s="63" t="s">
        <v>21</v>
      </c>
      <c r="C9" s="63" t="s">
        <v>22</v>
      </c>
      <c r="D9" s="61"/>
      <c r="E9" s="3">
        <v>1</v>
      </c>
      <c r="F9" s="3">
        <v>89.5</v>
      </c>
      <c r="G9" s="13"/>
      <c r="H9" s="3">
        <v>81</v>
      </c>
      <c r="I9" s="6">
        <f t="shared" si="0"/>
        <v>170.5</v>
      </c>
      <c r="J9" s="10">
        <f>I9/2</f>
        <v>85.25</v>
      </c>
      <c r="K9" s="3"/>
      <c r="L9" s="10">
        <f t="shared" si="1"/>
        <v>85.25</v>
      </c>
      <c r="M9" s="9">
        <f t="shared" si="2"/>
        <v>0.60892857142857137</v>
      </c>
      <c r="N9" s="12"/>
    </row>
    <row r="10" spans="1:14" ht="15.75" thickBot="1" x14ac:dyDescent="0.3">
      <c r="A10" s="67"/>
      <c r="B10" s="64"/>
      <c r="C10" s="64"/>
      <c r="D10" s="62"/>
      <c r="E10" s="4">
        <v>2</v>
      </c>
      <c r="F10" s="5">
        <v>94</v>
      </c>
      <c r="G10" s="5"/>
      <c r="H10" s="5">
        <v>84</v>
      </c>
      <c r="I10" s="30">
        <f t="shared" si="0"/>
        <v>178</v>
      </c>
      <c r="J10" s="15">
        <f>I10/2</f>
        <v>89</v>
      </c>
      <c r="K10" s="5"/>
      <c r="L10" s="15">
        <f t="shared" si="1"/>
        <v>89</v>
      </c>
      <c r="M10" s="9">
        <f t="shared" si="2"/>
        <v>0.63571428571428568</v>
      </c>
      <c r="N10" s="11" t="s">
        <v>64</v>
      </c>
    </row>
    <row r="11" spans="1:14" ht="15.75" thickBot="1" x14ac:dyDescent="0.3">
      <c r="A11" s="66"/>
      <c r="B11" s="63" t="s">
        <v>23</v>
      </c>
      <c r="C11" s="63" t="s">
        <v>24</v>
      </c>
      <c r="D11" s="61"/>
      <c r="E11" s="3">
        <v>1</v>
      </c>
      <c r="F11" s="13">
        <v>91</v>
      </c>
      <c r="G11" s="13"/>
      <c r="H11" s="13">
        <v>74.5</v>
      </c>
      <c r="I11" s="6">
        <f t="shared" si="0"/>
        <v>165.5</v>
      </c>
      <c r="J11" s="10">
        <f>I11/2</f>
        <v>82.75</v>
      </c>
      <c r="K11" s="3"/>
      <c r="L11" s="10">
        <f t="shared" si="1"/>
        <v>82.75</v>
      </c>
      <c r="M11" s="9">
        <f t="shared" si="2"/>
        <v>0.59107142857142858</v>
      </c>
      <c r="N11" s="12"/>
    </row>
    <row r="12" spans="1:14" ht="15.75" thickBot="1" x14ac:dyDescent="0.3">
      <c r="A12" s="67"/>
      <c r="B12" s="64"/>
      <c r="C12" s="64"/>
      <c r="D12" s="62"/>
      <c r="E12" s="4">
        <v>2</v>
      </c>
      <c r="F12" s="5">
        <v>92</v>
      </c>
      <c r="G12" s="5"/>
      <c r="H12" s="5">
        <v>75.5</v>
      </c>
      <c r="I12" s="8">
        <f t="shared" si="0"/>
        <v>167.5</v>
      </c>
      <c r="J12" s="15">
        <f>I12/2</f>
        <v>83.75</v>
      </c>
      <c r="K12" s="4"/>
      <c r="L12" s="15">
        <f t="shared" si="1"/>
        <v>83.75</v>
      </c>
      <c r="M12" s="9">
        <f t="shared" si="2"/>
        <v>0.5982142857142857</v>
      </c>
      <c r="N12" s="11"/>
    </row>
    <row r="13" spans="1:14" ht="15.75" thickBot="1" x14ac:dyDescent="0.3">
      <c r="A13" s="66"/>
      <c r="B13" s="63" t="s">
        <v>25</v>
      </c>
      <c r="C13" s="63" t="s">
        <v>26</v>
      </c>
      <c r="D13" s="61" t="s">
        <v>56</v>
      </c>
      <c r="E13" s="13">
        <v>1</v>
      </c>
      <c r="F13" s="13">
        <v>97</v>
      </c>
      <c r="G13" s="13"/>
      <c r="H13" s="13">
        <v>85</v>
      </c>
      <c r="I13" s="10">
        <f t="shared" ref="I13:I20" si="3">SUM(F13:H13)</f>
        <v>182</v>
      </c>
      <c r="J13" s="10">
        <f>I13/2</f>
        <v>91</v>
      </c>
      <c r="K13" s="13"/>
      <c r="L13" s="10">
        <f t="shared" si="1"/>
        <v>91</v>
      </c>
      <c r="M13" s="9">
        <f t="shared" si="2"/>
        <v>0.65</v>
      </c>
      <c r="N13" s="12" t="s">
        <v>56</v>
      </c>
    </row>
    <row r="14" spans="1:14" ht="15.75" thickBot="1" x14ac:dyDescent="0.3">
      <c r="A14" s="67"/>
      <c r="B14" s="64"/>
      <c r="C14" s="64"/>
      <c r="D14" s="62"/>
      <c r="E14" s="14">
        <v>2</v>
      </c>
      <c r="F14" s="31">
        <v>101</v>
      </c>
      <c r="G14" s="31"/>
      <c r="H14" s="31">
        <v>86.5</v>
      </c>
      <c r="I14" s="32">
        <f t="shared" si="3"/>
        <v>187.5</v>
      </c>
      <c r="J14" s="32">
        <f>I14/2</f>
        <v>93.75</v>
      </c>
      <c r="K14" s="31"/>
      <c r="L14" s="32">
        <f t="shared" si="1"/>
        <v>93.75</v>
      </c>
      <c r="M14" s="9">
        <f t="shared" si="2"/>
        <v>0.6696428571428571</v>
      </c>
      <c r="N14" s="37" t="s">
        <v>56</v>
      </c>
    </row>
    <row r="15" spans="1:14" ht="15.75" thickBot="1" x14ac:dyDescent="0.3">
      <c r="A15" s="66"/>
      <c r="B15" s="63" t="s">
        <v>27</v>
      </c>
      <c r="C15" s="63" t="s">
        <v>28</v>
      </c>
      <c r="D15" s="61"/>
      <c r="E15" s="45">
        <v>1</v>
      </c>
      <c r="F15" s="45">
        <v>101</v>
      </c>
      <c r="G15" s="45"/>
      <c r="H15" s="45">
        <v>83.5</v>
      </c>
      <c r="I15" s="48">
        <f t="shared" si="3"/>
        <v>184.5</v>
      </c>
      <c r="J15" s="48">
        <f>I15/2</f>
        <v>92.25</v>
      </c>
      <c r="K15" s="45"/>
      <c r="L15" s="48">
        <f t="shared" ref="L15:L22" si="4">SUM(J15:K15)</f>
        <v>92.25</v>
      </c>
      <c r="M15" s="9">
        <f t="shared" si="2"/>
        <v>0.65892857142857142</v>
      </c>
      <c r="N15" s="12" t="s">
        <v>62</v>
      </c>
    </row>
    <row r="16" spans="1:14" ht="15.75" thickBot="1" x14ac:dyDescent="0.3">
      <c r="A16" s="67"/>
      <c r="B16" s="64"/>
      <c r="C16" s="64"/>
      <c r="D16" s="62"/>
      <c r="E16" s="53">
        <v>2</v>
      </c>
      <c r="F16" s="54">
        <v>97</v>
      </c>
      <c r="G16" s="54"/>
      <c r="H16" s="54">
        <v>85.5</v>
      </c>
      <c r="I16" s="7">
        <f t="shared" si="3"/>
        <v>182.5</v>
      </c>
      <c r="J16" s="58">
        <f>I16/2</f>
        <v>91.25</v>
      </c>
      <c r="K16" s="54"/>
      <c r="L16" s="58">
        <f t="shared" si="4"/>
        <v>91.25</v>
      </c>
      <c r="M16" s="9">
        <f t="shared" si="2"/>
        <v>0.6517857142857143</v>
      </c>
      <c r="N16" s="57" t="s">
        <v>63</v>
      </c>
    </row>
    <row r="17" spans="1:14" ht="15.75" thickBot="1" x14ac:dyDescent="0.3">
      <c r="A17" s="66"/>
      <c r="B17" s="63" t="s">
        <v>29</v>
      </c>
      <c r="C17" s="63" t="s">
        <v>30</v>
      </c>
      <c r="D17" s="61"/>
      <c r="E17" s="45">
        <v>1</v>
      </c>
      <c r="F17" s="45">
        <v>92</v>
      </c>
      <c r="G17" s="45"/>
      <c r="H17" s="45">
        <v>75.5</v>
      </c>
      <c r="I17" s="48">
        <f t="shared" si="3"/>
        <v>167.5</v>
      </c>
      <c r="J17" s="48">
        <f>I17/2</f>
        <v>83.75</v>
      </c>
      <c r="K17" s="45"/>
      <c r="L17" s="48">
        <f t="shared" si="4"/>
        <v>83.75</v>
      </c>
      <c r="M17" s="9">
        <f t="shared" si="2"/>
        <v>0.5982142857142857</v>
      </c>
      <c r="N17" s="12"/>
    </row>
    <row r="18" spans="1:14" ht="15.75" thickBot="1" x14ac:dyDescent="0.3">
      <c r="A18" s="67"/>
      <c r="B18" s="64"/>
      <c r="C18" s="64"/>
      <c r="D18" s="62"/>
      <c r="E18" s="53">
        <v>2</v>
      </c>
      <c r="F18" s="54">
        <v>92</v>
      </c>
      <c r="G18" s="54"/>
      <c r="H18" s="54">
        <v>82.5</v>
      </c>
      <c r="I18" s="30">
        <f t="shared" si="3"/>
        <v>174.5</v>
      </c>
      <c r="J18" s="58">
        <f>I18/2</f>
        <v>87.25</v>
      </c>
      <c r="K18" s="54"/>
      <c r="L18" s="58">
        <f t="shared" si="4"/>
        <v>87.25</v>
      </c>
      <c r="M18" s="9">
        <f t="shared" si="2"/>
        <v>0.62321428571428572</v>
      </c>
      <c r="N18" s="57"/>
    </row>
    <row r="19" spans="1:14" ht="15.75" thickBot="1" x14ac:dyDescent="0.3">
      <c r="A19" s="66"/>
      <c r="B19" s="63" t="s">
        <v>31</v>
      </c>
      <c r="C19" s="63" t="s">
        <v>34</v>
      </c>
      <c r="D19" s="61"/>
      <c r="E19" s="45">
        <v>1</v>
      </c>
      <c r="F19" s="45">
        <v>87</v>
      </c>
      <c r="G19" s="45"/>
      <c r="H19" s="45">
        <v>77</v>
      </c>
      <c r="I19" s="48">
        <f t="shared" si="3"/>
        <v>164</v>
      </c>
      <c r="J19" s="48">
        <f>I19/2</f>
        <v>82</v>
      </c>
      <c r="K19" s="45"/>
      <c r="L19" s="48">
        <f t="shared" si="4"/>
        <v>82</v>
      </c>
      <c r="M19" s="9">
        <f t="shared" si="2"/>
        <v>0.58571428571428574</v>
      </c>
      <c r="N19" s="12"/>
    </row>
    <row r="20" spans="1:14" ht="15.75" thickBot="1" x14ac:dyDescent="0.3">
      <c r="A20" s="67"/>
      <c r="B20" s="64"/>
      <c r="C20" s="64"/>
      <c r="D20" s="62"/>
      <c r="E20" s="53">
        <v>2</v>
      </c>
      <c r="F20" s="54">
        <v>91.5</v>
      </c>
      <c r="G20" s="54"/>
      <c r="H20" s="54">
        <v>79.5</v>
      </c>
      <c r="I20" s="55">
        <f t="shared" si="3"/>
        <v>171</v>
      </c>
      <c r="J20" s="58">
        <f>I20/2</f>
        <v>85.5</v>
      </c>
      <c r="K20" s="53"/>
      <c r="L20" s="58">
        <f t="shared" si="4"/>
        <v>85.5</v>
      </c>
      <c r="M20" s="9">
        <f t="shared" si="2"/>
        <v>0.61071428571428577</v>
      </c>
      <c r="N20" s="57"/>
    </row>
    <row r="21" spans="1:14" ht="15.75" thickBot="1" x14ac:dyDescent="0.3">
      <c r="A21" s="66"/>
      <c r="B21" s="63" t="s">
        <v>32</v>
      </c>
      <c r="C21" s="63" t="s">
        <v>33</v>
      </c>
      <c r="D21" s="61"/>
      <c r="E21" s="45">
        <v>1</v>
      </c>
      <c r="F21" s="45">
        <v>98.5</v>
      </c>
      <c r="G21" s="45"/>
      <c r="H21" s="45">
        <v>91</v>
      </c>
      <c r="I21" s="48">
        <f t="shared" ref="I21:I22" si="5">SUM(F21:H21)</f>
        <v>189.5</v>
      </c>
      <c r="J21" s="48">
        <f>I21/2</f>
        <v>94.75</v>
      </c>
      <c r="K21" s="45"/>
      <c r="L21" s="48">
        <f t="shared" si="4"/>
        <v>94.75</v>
      </c>
      <c r="M21" s="9">
        <f t="shared" si="2"/>
        <v>0.67678571428571432</v>
      </c>
      <c r="N21" s="12" t="s">
        <v>61</v>
      </c>
    </row>
    <row r="22" spans="1:14" ht="15.75" thickBot="1" x14ac:dyDescent="0.3">
      <c r="A22" s="67"/>
      <c r="B22" s="64"/>
      <c r="C22" s="64"/>
      <c r="D22" s="62"/>
      <c r="E22" s="53">
        <v>2</v>
      </c>
      <c r="F22" s="53">
        <v>103</v>
      </c>
      <c r="G22" s="53"/>
      <c r="H22" s="53">
        <v>97.5</v>
      </c>
      <c r="I22" s="55">
        <f t="shared" si="5"/>
        <v>200.5</v>
      </c>
      <c r="J22" s="55">
        <f>I22/2</f>
        <v>100.25</v>
      </c>
      <c r="K22" s="53"/>
      <c r="L22" s="55">
        <f t="shared" si="4"/>
        <v>100.25</v>
      </c>
      <c r="M22" s="9">
        <f t="shared" si="2"/>
        <v>0.71607142857142858</v>
      </c>
      <c r="N22" s="37" t="s">
        <v>60</v>
      </c>
    </row>
    <row r="23" spans="1:14" ht="15" customHeight="1" x14ac:dyDescent="0.25"/>
    <row r="24" spans="1:14" ht="15" customHeight="1" thickBot="1" x14ac:dyDescent="0.3">
      <c r="A24" s="76" t="s">
        <v>40</v>
      </c>
      <c r="B24" s="76"/>
      <c r="C24" s="76"/>
      <c r="D24" s="76"/>
      <c r="E24" s="77"/>
      <c r="F24" s="35" t="s">
        <v>13</v>
      </c>
      <c r="G24" s="73" t="s">
        <v>18</v>
      </c>
      <c r="H24" s="74"/>
      <c r="I24" s="74"/>
      <c r="J24" s="74"/>
      <c r="K24" s="74"/>
      <c r="L24" s="74"/>
      <c r="M24" s="74"/>
      <c r="N24" s="75"/>
    </row>
    <row r="25" spans="1:14" ht="15" customHeight="1" thickBot="1" x14ac:dyDescent="0.3">
      <c r="A25" s="25" t="s">
        <v>0</v>
      </c>
      <c r="B25" s="26" t="s">
        <v>16</v>
      </c>
      <c r="C25" s="26" t="s">
        <v>10</v>
      </c>
      <c r="D25" s="26" t="s">
        <v>15</v>
      </c>
      <c r="E25" s="26" t="s">
        <v>7</v>
      </c>
      <c r="F25" s="26" t="s">
        <v>2</v>
      </c>
      <c r="G25" s="26" t="s">
        <v>8</v>
      </c>
      <c r="H25" s="26" t="s">
        <v>11</v>
      </c>
      <c r="I25" s="26" t="s">
        <v>3</v>
      </c>
      <c r="J25" s="26" t="s">
        <v>4</v>
      </c>
      <c r="K25" s="26" t="s">
        <v>5</v>
      </c>
      <c r="L25" s="26" t="s">
        <v>3</v>
      </c>
      <c r="M25" s="26" t="s">
        <v>9</v>
      </c>
      <c r="N25" s="27" t="s">
        <v>6</v>
      </c>
    </row>
    <row r="26" spans="1:14" ht="15" customHeight="1" x14ac:dyDescent="0.25">
      <c r="A26" s="66"/>
      <c r="B26" s="68" t="s">
        <v>35</v>
      </c>
      <c r="C26" s="28" t="s">
        <v>36</v>
      </c>
      <c r="D26" s="28"/>
      <c r="E26" s="47">
        <v>1</v>
      </c>
      <c r="F26" s="21">
        <v>96.5</v>
      </c>
      <c r="G26" s="21"/>
      <c r="H26" s="21">
        <v>88.5</v>
      </c>
      <c r="I26" s="58">
        <f t="shared" ref="I26:I29" si="6">SUM(F26:H26)</f>
        <v>185</v>
      </c>
      <c r="J26" s="58">
        <f>I26/2</f>
        <v>92.5</v>
      </c>
      <c r="K26" s="21"/>
      <c r="L26" s="58">
        <f t="shared" ref="L26:L29" si="7">SUM(J26:K26)</f>
        <v>92.5</v>
      </c>
      <c r="M26" s="59">
        <f>L26/140</f>
        <v>0.6607142857142857</v>
      </c>
      <c r="N26" s="24" t="s">
        <v>61</v>
      </c>
    </row>
    <row r="27" spans="1:14" ht="15.75" thickBot="1" x14ac:dyDescent="0.3">
      <c r="A27" s="67"/>
      <c r="B27" s="69"/>
      <c r="C27" s="29" t="s">
        <v>37</v>
      </c>
      <c r="D27" s="29"/>
      <c r="E27" s="53">
        <v>2</v>
      </c>
      <c r="F27" s="22">
        <v>95</v>
      </c>
      <c r="G27" s="22"/>
      <c r="H27" s="22">
        <v>92</v>
      </c>
      <c r="I27" s="55">
        <f t="shared" si="6"/>
        <v>187</v>
      </c>
      <c r="J27" s="55">
        <f>I27/2</f>
        <v>93.5</v>
      </c>
      <c r="K27" s="22"/>
      <c r="L27" s="55">
        <f t="shared" si="7"/>
        <v>93.5</v>
      </c>
      <c r="M27" s="59">
        <f t="shared" ref="M27:M29" si="8">L27/140</f>
        <v>0.66785714285714282</v>
      </c>
      <c r="N27" s="23" t="s">
        <v>60</v>
      </c>
    </row>
    <row r="28" spans="1:14" x14ac:dyDescent="0.25">
      <c r="A28" s="66"/>
      <c r="B28" s="68" t="s">
        <v>38</v>
      </c>
      <c r="C28" s="40" t="s">
        <v>39</v>
      </c>
      <c r="D28" s="40"/>
      <c r="E28" s="45">
        <v>1</v>
      </c>
      <c r="F28" s="41">
        <v>91</v>
      </c>
      <c r="G28" s="41"/>
      <c r="H28" s="41">
        <v>89.5</v>
      </c>
      <c r="I28" s="48">
        <f t="shared" si="6"/>
        <v>180.5</v>
      </c>
      <c r="J28" s="48">
        <f>I28/2</f>
        <v>90.25</v>
      </c>
      <c r="K28" s="41"/>
      <c r="L28" s="48">
        <f t="shared" si="7"/>
        <v>90.25</v>
      </c>
      <c r="M28" s="59">
        <f t="shared" si="8"/>
        <v>0.64464285714285718</v>
      </c>
      <c r="N28" s="42" t="s">
        <v>62</v>
      </c>
    </row>
    <row r="29" spans="1:14" ht="15.75" thickBot="1" x14ac:dyDescent="0.3">
      <c r="A29" s="67"/>
      <c r="B29" s="69"/>
      <c r="C29" s="29" t="s">
        <v>59</v>
      </c>
      <c r="D29" s="29"/>
      <c r="E29" s="53">
        <v>2</v>
      </c>
      <c r="F29" s="22"/>
      <c r="G29" s="22"/>
      <c r="H29" s="22"/>
      <c r="I29" s="55">
        <f t="shared" si="6"/>
        <v>0</v>
      </c>
      <c r="J29" s="55">
        <f>I29/2</f>
        <v>0</v>
      </c>
      <c r="K29" s="22"/>
      <c r="L29" s="55">
        <f t="shared" si="7"/>
        <v>0</v>
      </c>
      <c r="M29" s="59">
        <f t="shared" si="8"/>
        <v>0</v>
      </c>
      <c r="N29" s="23"/>
    </row>
    <row r="30" spans="1:14" ht="15.75" thickBot="1" x14ac:dyDescent="0.3"/>
    <row r="31" spans="1:14" x14ac:dyDescent="0.25">
      <c r="A31" s="17"/>
      <c r="B31" s="16"/>
      <c r="C31" s="16"/>
      <c r="D31" s="16"/>
      <c r="E31" s="17"/>
      <c r="F31" s="17"/>
      <c r="G31" s="17"/>
      <c r="H31" s="44"/>
      <c r="I31" s="44"/>
      <c r="J31" s="44"/>
      <c r="K31" s="44"/>
      <c r="L31" s="44"/>
      <c r="M31" s="44"/>
      <c r="N31" s="44"/>
    </row>
    <row r="32" spans="1:14" ht="15.75" thickBot="1" x14ac:dyDescent="0.3">
      <c r="A32" s="72" t="s">
        <v>41</v>
      </c>
      <c r="B32" s="72"/>
      <c r="C32" s="72"/>
      <c r="D32" s="72"/>
      <c r="E32" s="72"/>
      <c r="F32" s="34" t="s">
        <v>13</v>
      </c>
      <c r="G32" s="78" t="s">
        <v>42</v>
      </c>
      <c r="H32" s="78"/>
      <c r="I32" s="78"/>
      <c r="J32" s="78"/>
      <c r="K32" s="78"/>
      <c r="L32" s="78"/>
      <c r="M32" s="78"/>
      <c r="N32" s="78"/>
    </row>
    <row r="33" spans="1:14" ht="15.75" thickBot="1" x14ac:dyDescent="0.3">
      <c r="A33" s="33" t="s">
        <v>0</v>
      </c>
      <c r="B33" s="19" t="s">
        <v>1</v>
      </c>
      <c r="C33" s="19" t="s">
        <v>14</v>
      </c>
      <c r="D33" s="19" t="s">
        <v>15</v>
      </c>
      <c r="E33" s="19" t="s">
        <v>7</v>
      </c>
      <c r="F33" s="18" t="s">
        <v>2</v>
      </c>
      <c r="G33" s="18" t="s">
        <v>8</v>
      </c>
      <c r="H33" s="18" t="s">
        <v>11</v>
      </c>
      <c r="I33" s="18" t="s">
        <v>3</v>
      </c>
      <c r="J33" s="18" t="s">
        <v>4</v>
      </c>
      <c r="K33" s="18" t="s">
        <v>5</v>
      </c>
      <c r="L33" s="18" t="s">
        <v>3</v>
      </c>
      <c r="M33" s="18" t="s">
        <v>9</v>
      </c>
      <c r="N33" s="20" t="s">
        <v>6</v>
      </c>
    </row>
    <row r="34" spans="1:14" x14ac:dyDescent="0.25">
      <c r="A34" s="66"/>
      <c r="B34" s="63" t="s">
        <v>43</v>
      </c>
      <c r="C34" s="63" t="s">
        <v>44</v>
      </c>
      <c r="D34" s="61" t="s">
        <v>56</v>
      </c>
      <c r="E34" s="45">
        <v>1</v>
      </c>
      <c r="F34" s="45">
        <v>103.5</v>
      </c>
      <c r="G34" s="45"/>
      <c r="H34" s="45">
        <v>102</v>
      </c>
      <c r="I34" s="48">
        <f t="shared" ref="I34:I37" si="9">SUM(F34:H34)</f>
        <v>205.5</v>
      </c>
      <c r="J34" s="48">
        <f>I34/2</f>
        <v>102.75</v>
      </c>
      <c r="K34" s="45"/>
      <c r="L34" s="48">
        <f t="shared" ref="L34:L37" si="10">SUM(J34:K34)</f>
        <v>102.75</v>
      </c>
      <c r="M34" s="9">
        <f>L34/150</f>
        <v>0.68500000000000005</v>
      </c>
      <c r="N34" s="12" t="s">
        <v>56</v>
      </c>
    </row>
    <row r="35" spans="1:14" ht="15.75" thickBot="1" x14ac:dyDescent="0.3">
      <c r="A35" s="67"/>
      <c r="B35" s="64"/>
      <c r="C35" s="64"/>
      <c r="D35" s="62"/>
      <c r="E35" s="53">
        <v>2</v>
      </c>
      <c r="F35" s="54">
        <v>104.5</v>
      </c>
      <c r="G35" s="54"/>
      <c r="H35" s="54">
        <v>99</v>
      </c>
      <c r="I35" s="7">
        <f t="shared" si="9"/>
        <v>203.5</v>
      </c>
      <c r="J35" s="58">
        <f>I35/2</f>
        <v>101.75</v>
      </c>
      <c r="K35" s="54"/>
      <c r="L35" s="58">
        <f t="shared" si="10"/>
        <v>101.75</v>
      </c>
      <c r="M35" s="56">
        <f t="shared" ref="M35:M37" si="11">L35/150</f>
        <v>0.67833333333333334</v>
      </c>
      <c r="N35" s="57" t="s">
        <v>56</v>
      </c>
    </row>
    <row r="36" spans="1:14" x14ac:dyDescent="0.25">
      <c r="A36" s="66"/>
      <c r="B36" s="63" t="s">
        <v>45</v>
      </c>
      <c r="C36" s="63" t="s">
        <v>46</v>
      </c>
      <c r="D36" s="61" t="s">
        <v>56</v>
      </c>
      <c r="E36" s="45">
        <v>1</v>
      </c>
      <c r="F36" s="45">
        <v>92.5</v>
      </c>
      <c r="G36" s="45"/>
      <c r="H36" s="45">
        <v>86</v>
      </c>
      <c r="I36" s="48">
        <f t="shared" si="9"/>
        <v>178.5</v>
      </c>
      <c r="J36" s="48">
        <f>I36/2</f>
        <v>89.25</v>
      </c>
      <c r="K36" s="45"/>
      <c r="L36" s="48">
        <f t="shared" si="10"/>
        <v>89.25</v>
      </c>
      <c r="M36" s="9">
        <f t="shared" si="11"/>
        <v>0.59499999999999997</v>
      </c>
      <c r="N36" s="12" t="s">
        <v>56</v>
      </c>
    </row>
    <row r="37" spans="1:14" ht="15.75" thickBot="1" x14ac:dyDescent="0.3">
      <c r="A37" s="67"/>
      <c r="B37" s="64"/>
      <c r="C37" s="64"/>
      <c r="D37" s="62"/>
      <c r="E37" s="53">
        <v>2</v>
      </c>
      <c r="F37" s="46">
        <v>88.5</v>
      </c>
      <c r="G37" s="46"/>
      <c r="H37" s="46">
        <v>86.5</v>
      </c>
      <c r="I37" s="79">
        <f t="shared" si="9"/>
        <v>175</v>
      </c>
      <c r="J37" s="49">
        <f>I37/2</f>
        <v>87.5</v>
      </c>
      <c r="K37" s="46"/>
      <c r="L37" s="49">
        <f t="shared" si="10"/>
        <v>87.5</v>
      </c>
      <c r="M37" s="51">
        <f t="shared" si="11"/>
        <v>0.58333333333333337</v>
      </c>
      <c r="N37" s="80" t="s">
        <v>56</v>
      </c>
    </row>
    <row r="39" spans="1:14" ht="15.75" thickBot="1" x14ac:dyDescent="0.3">
      <c r="A39" s="76" t="s">
        <v>47</v>
      </c>
      <c r="B39" s="76"/>
      <c r="C39" s="76"/>
      <c r="D39" s="76"/>
      <c r="E39" s="77"/>
      <c r="F39" s="35" t="s">
        <v>13</v>
      </c>
      <c r="G39" s="73" t="s">
        <v>42</v>
      </c>
      <c r="H39" s="74"/>
      <c r="I39" s="74"/>
      <c r="J39" s="74"/>
      <c r="K39" s="74"/>
      <c r="L39" s="74"/>
      <c r="M39" s="74"/>
      <c r="N39" s="75"/>
    </row>
    <row r="40" spans="1:14" ht="15.75" thickBot="1" x14ac:dyDescent="0.3">
      <c r="A40" s="25" t="s">
        <v>0</v>
      </c>
      <c r="B40" s="26" t="s">
        <v>16</v>
      </c>
      <c r="C40" s="26" t="s">
        <v>10</v>
      </c>
      <c r="D40" s="26" t="s">
        <v>15</v>
      </c>
      <c r="E40" s="26" t="s">
        <v>7</v>
      </c>
      <c r="F40" s="26" t="s">
        <v>2</v>
      </c>
      <c r="G40" s="26" t="s">
        <v>8</v>
      </c>
      <c r="H40" s="26" t="s">
        <v>11</v>
      </c>
      <c r="I40" s="26" t="s">
        <v>3</v>
      </c>
      <c r="J40" s="26" t="s">
        <v>4</v>
      </c>
      <c r="K40" s="26" t="s">
        <v>5</v>
      </c>
      <c r="L40" s="26" t="s">
        <v>3</v>
      </c>
      <c r="M40" s="26" t="s">
        <v>9</v>
      </c>
      <c r="N40" s="27" t="s">
        <v>6</v>
      </c>
    </row>
    <row r="41" spans="1:14" x14ac:dyDescent="0.25">
      <c r="A41" s="66"/>
      <c r="B41" s="68" t="s">
        <v>38</v>
      </c>
      <c r="C41" s="40" t="s">
        <v>39</v>
      </c>
      <c r="D41" s="40"/>
      <c r="E41" s="45">
        <v>1</v>
      </c>
      <c r="F41" s="41"/>
      <c r="G41" s="41"/>
      <c r="H41" s="41"/>
      <c r="I41" s="48">
        <f t="shared" ref="I41:I42" si="12">SUM(F41:H41)</f>
        <v>0</v>
      </c>
      <c r="J41" s="48">
        <f>I41/2</f>
        <v>0</v>
      </c>
      <c r="K41" s="41"/>
      <c r="L41" s="48">
        <f t="shared" ref="L41:L42" si="13">SUM(J41:K41)</f>
        <v>0</v>
      </c>
      <c r="M41" s="50">
        <f t="shared" ref="M41:M42" si="14">L41/150</f>
        <v>0</v>
      </c>
      <c r="N41" s="42"/>
    </row>
    <row r="42" spans="1:14" ht="15.75" thickBot="1" x14ac:dyDescent="0.3">
      <c r="A42" s="67"/>
      <c r="B42" s="69"/>
      <c r="C42" s="29" t="s">
        <v>59</v>
      </c>
      <c r="D42" s="29"/>
      <c r="E42" s="53">
        <v>2</v>
      </c>
      <c r="F42" s="22">
        <v>95.5</v>
      </c>
      <c r="G42" s="22"/>
      <c r="H42" s="22">
        <v>100</v>
      </c>
      <c r="I42" s="55">
        <f t="shared" si="12"/>
        <v>195.5</v>
      </c>
      <c r="J42" s="55">
        <f>I42/2</f>
        <v>97.75</v>
      </c>
      <c r="K42" s="22"/>
      <c r="L42" s="55">
        <f t="shared" si="13"/>
        <v>97.75</v>
      </c>
      <c r="M42" s="56">
        <f t="shared" si="14"/>
        <v>0.65166666666666662</v>
      </c>
      <c r="N42" s="23" t="s">
        <v>60</v>
      </c>
    </row>
    <row r="44" spans="1:14" ht="15.75" thickBot="1" x14ac:dyDescent="0.3">
      <c r="A44" s="72" t="s">
        <v>48</v>
      </c>
      <c r="B44" s="72"/>
      <c r="C44" s="72"/>
      <c r="D44" s="72"/>
      <c r="E44" s="72"/>
      <c r="F44" s="34" t="s">
        <v>13</v>
      </c>
      <c r="G44" s="60" t="s">
        <v>55</v>
      </c>
      <c r="H44" s="60"/>
      <c r="I44" s="60"/>
      <c r="J44" s="60"/>
      <c r="K44" s="60"/>
      <c r="L44" s="60"/>
      <c r="M44" s="60"/>
      <c r="N44" s="60"/>
    </row>
    <row r="45" spans="1:14" ht="15.75" thickBot="1" x14ac:dyDescent="0.3">
      <c r="A45" s="33" t="s">
        <v>0</v>
      </c>
      <c r="B45" s="19" t="s">
        <v>1</v>
      </c>
      <c r="C45" s="19" t="s">
        <v>14</v>
      </c>
      <c r="D45" s="19" t="s">
        <v>15</v>
      </c>
      <c r="E45" s="19" t="s">
        <v>7</v>
      </c>
      <c r="F45" s="18" t="s">
        <v>2</v>
      </c>
      <c r="G45" s="18" t="s">
        <v>8</v>
      </c>
      <c r="H45" s="18" t="s">
        <v>11</v>
      </c>
      <c r="I45" s="18" t="s">
        <v>3</v>
      </c>
      <c r="J45" s="18" t="s">
        <v>4</v>
      </c>
      <c r="K45" s="18" t="s">
        <v>5</v>
      </c>
      <c r="L45" s="18" t="s">
        <v>3</v>
      </c>
      <c r="M45" s="18" t="s">
        <v>9</v>
      </c>
      <c r="N45" s="20" t="s">
        <v>6</v>
      </c>
    </row>
    <row r="46" spans="1:14" ht="15.75" thickBot="1" x14ac:dyDescent="0.3">
      <c r="A46" s="66"/>
      <c r="B46" s="63" t="s">
        <v>19</v>
      </c>
      <c r="C46" s="63" t="s">
        <v>49</v>
      </c>
      <c r="D46" s="61"/>
      <c r="E46" s="45">
        <v>1</v>
      </c>
      <c r="F46" s="45">
        <v>135</v>
      </c>
      <c r="G46" s="45"/>
      <c r="H46" s="45">
        <v>117.5</v>
      </c>
      <c r="I46" s="48">
        <f t="shared" ref="I46:I49" si="15">SUM(F46:H46)</f>
        <v>252.5</v>
      </c>
      <c r="J46" s="48">
        <f>I46/2</f>
        <v>126.25</v>
      </c>
      <c r="K46" s="45"/>
      <c r="L46" s="48">
        <f t="shared" ref="L46:L49" si="16">SUM(J46:K46)</f>
        <v>126.25</v>
      </c>
      <c r="M46" s="9">
        <f>L46/200</f>
        <v>0.63124999999999998</v>
      </c>
      <c r="N46" s="12" t="s">
        <v>65</v>
      </c>
    </row>
    <row r="47" spans="1:14" ht="15.75" thickBot="1" x14ac:dyDescent="0.3">
      <c r="A47" s="67"/>
      <c r="B47" s="64"/>
      <c r="C47" s="64"/>
      <c r="D47" s="62"/>
      <c r="E47" s="53">
        <v>2</v>
      </c>
      <c r="F47" s="54">
        <v>135</v>
      </c>
      <c r="G47" s="54"/>
      <c r="H47" s="54">
        <v>124</v>
      </c>
      <c r="I47" s="7">
        <f t="shared" si="15"/>
        <v>259</v>
      </c>
      <c r="J47" s="58">
        <f>I47/2</f>
        <v>129.5</v>
      </c>
      <c r="K47" s="54"/>
      <c r="L47" s="58">
        <f t="shared" si="16"/>
        <v>129.5</v>
      </c>
      <c r="M47" s="9">
        <f t="shared" ref="M47:M49" si="17">L47/200</f>
        <v>0.64749999999999996</v>
      </c>
      <c r="N47" s="57" t="s">
        <v>60</v>
      </c>
    </row>
    <row r="48" spans="1:14" ht="15.75" thickBot="1" x14ac:dyDescent="0.3">
      <c r="A48" s="66"/>
      <c r="B48" s="63" t="s">
        <v>51</v>
      </c>
      <c r="C48" s="63" t="s">
        <v>50</v>
      </c>
      <c r="D48" s="61"/>
      <c r="E48" s="45">
        <v>1</v>
      </c>
      <c r="F48" s="45">
        <v>132</v>
      </c>
      <c r="G48" s="45"/>
      <c r="H48" s="45">
        <v>120.5</v>
      </c>
      <c r="I48" s="48">
        <f t="shared" si="15"/>
        <v>252.5</v>
      </c>
      <c r="J48" s="48">
        <f>I48/2</f>
        <v>126.25</v>
      </c>
      <c r="K48" s="45"/>
      <c r="L48" s="48">
        <f t="shared" si="16"/>
        <v>126.25</v>
      </c>
      <c r="M48" s="9">
        <f t="shared" si="17"/>
        <v>0.63124999999999998</v>
      </c>
      <c r="N48" s="12" t="s">
        <v>65</v>
      </c>
    </row>
    <row r="49" spans="1:14" ht="15.75" thickBot="1" x14ac:dyDescent="0.3">
      <c r="A49" s="67"/>
      <c r="B49" s="64"/>
      <c r="C49" s="64"/>
      <c r="D49" s="62"/>
      <c r="E49" s="53">
        <v>2</v>
      </c>
      <c r="F49" s="46">
        <v>129</v>
      </c>
      <c r="G49" s="46"/>
      <c r="H49" s="46">
        <v>100.5</v>
      </c>
      <c r="I49" s="79">
        <f t="shared" si="15"/>
        <v>229.5</v>
      </c>
      <c r="J49" s="58">
        <f>I49/2</f>
        <v>114.75</v>
      </c>
      <c r="K49" s="46"/>
      <c r="L49" s="58">
        <f t="shared" si="16"/>
        <v>114.75</v>
      </c>
      <c r="M49" s="50">
        <f t="shared" si="17"/>
        <v>0.57374999999999998</v>
      </c>
      <c r="N49" s="52" t="s">
        <v>62</v>
      </c>
    </row>
    <row r="51" spans="1:14" ht="15.75" thickBot="1" x14ac:dyDescent="0.3">
      <c r="A51" s="72" t="s">
        <v>53</v>
      </c>
      <c r="B51" s="72"/>
      <c r="C51" s="72"/>
      <c r="D51" s="72"/>
      <c r="E51" s="72"/>
      <c r="F51" s="34" t="s">
        <v>13</v>
      </c>
      <c r="G51" s="78" t="s">
        <v>54</v>
      </c>
      <c r="H51" s="78"/>
      <c r="I51" s="78"/>
      <c r="J51" s="78"/>
      <c r="K51" s="78"/>
      <c r="L51" s="78"/>
      <c r="M51" s="78"/>
      <c r="N51" s="78"/>
    </row>
    <row r="52" spans="1:14" ht="15.75" thickBot="1" x14ac:dyDescent="0.3">
      <c r="A52" s="33" t="s">
        <v>0</v>
      </c>
      <c r="B52" s="19" t="s">
        <v>1</v>
      </c>
      <c r="C52" s="19" t="s">
        <v>14</v>
      </c>
      <c r="D52" s="19" t="s">
        <v>15</v>
      </c>
      <c r="E52" s="19" t="s">
        <v>7</v>
      </c>
      <c r="F52" s="18" t="s">
        <v>2</v>
      </c>
      <c r="G52" s="18" t="s">
        <v>8</v>
      </c>
      <c r="H52" s="18" t="s">
        <v>11</v>
      </c>
      <c r="I52" s="18" t="s">
        <v>3</v>
      </c>
      <c r="J52" s="18" t="s">
        <v>4</v>
      </c>
      <c r="K52" s="18" t="s">
        <v>5</v>
      </c>
      <c r="L52" s="18" t="s">
        <v>3</v>
      </c>
      <c r="M52" s="18" t="s">
        <v>9</v>
      </c>
      <c r="N52" s="20" t="s">
        <v>6</v>
      </c>
    </row>
    <row r="53" spans="1:14" ht="15.75" thickBot="1" x14ac:dyDescent="0.3">
      <c r="A53" s="66"/>
      <c r="B53" s="63" t="s">
        <v>51</v>
      </c>
      <c r="C53" s="63" t="s">
        <v>52</v>
      </c>
      <c r="D53" s="61"/>
      <c r="E53" s="45">
        <v>1</v>
      </c>
      <c r="F53" s="45">
        <v>119</v>
      </c>
      <c r="G53" s="45"/>
      <c r="H53" s="45">
        <v>114</v>
      </c>
      <c r="I53" s="48">
        <f t="shared" ref="I53:I54" si="18">SUM(F53:H53)</f>
        <v>233</v>
      </c>
      <c r="J53" s="48">
        <f>I53/2</f>
        <v>116.5</v>
      </c>
      <c r="K53" s="45"/>
      <c r="L53" s="48">
        <f t="shared" ref="L53:L54" si="19">SUM(J53:K53)</f>
        <v>116.5</v>
      </c>
      <c r="M53" s="9">
        <f>L53/180</f>
        <v>0.64722222222222225</v>
      </c>
      <c r="N53" s="12" t="s">
        <v>60</v>
      </c>
    </row>
    <row r="54" spans="1:14" ht="15.75" thickBot="1" x14ac:dyDescent="0.3">
      <c r="A54" s="67"/>
      <c r="B54" s="64"/>
      <c r="C54" s="64"/>
      <c r="D54" s="62"/>
      <c r="E54" s="53">
        <v>2</v>
      </c>
      <c r="F54" s="46">
        <v>122</v>
      </c>
      <c r="G54" s="46"/>
      <c r="H54" s="46">
        <v>110.5</v>
      </c>
      <c r="I54" s="79">
        <f t="shared" si="18"/>
        <v>232.5</v>
      </c>
      <c r="J54" s="58">
        <f>I54/2</f>
        <v>116.25</v>
      </c>
      <c r="K54" s="46"/>
      <c r="L54" s="58">
        <f t="shared" si="19"/>
        <v>116.25</v>
      </c>
      <c r="M54" s="50">
        <f>L54/180</f>
        <v>0.64583333333333337</v>
      </c>
      <c r="N54" s="52" t="s">
        <v>61</v>
      </c>
    </row>
    <row r="67" spans="2:14" ht="15.75" thickBot="1" x14ac:dyDescent="0.3">
      <c r="B67" s="36"/>
      <c r="C67" s="38"/>
      <c r="D67" s="38"/>
      <c r="E67" s="38"/>
      <c r="F67" s="36"/>
      <c r="G67" s="39"/>
      <c r="H67" s="39"/>
      <c r="I67" s="39"/>
      <c r="J67" s="39"/>
      <c r="K67" s="39"/>
      <c r="L67" s="39"/>
      <c r="M67" s="39"/>
      <c r="N67" s="43"/>
    </row>
  </sheetData>
  <mergeCells count="73">
    <mergeCell ref="A53:A54"/>
    <mergeCell ref="B53:B54"/>
    <mergeCell ref="C53:C54"/>
    <mergeCell ref="D53:D54"/>
    <mergeCell ref="G51:N51"/>
    <mergeCell ref="A48:A49"/>
    <mergeCell ref="B48:B49"/>
    <mergeCell ref="C48:C49"/>
    <mergeCell ref="D48:D49"/>
    <mergeCell ref="A51:E51"/>
    <mergeCell ref="A44:E44"/>
    <mergeCell ref="G44:N44"/>
    <mergeCell ref="A46:A47"/>
    <mergeCell ref="B46:B47"/>
    <mergeCell ref="C46:C47"/>
    <mergeCell ref="D46:D47"/>
    <mergeCell ref="G39:N39"/>
    <mergeCell ref="A41:A42"/>
    <mergeCell ref="B41:B42"/>
    <mergeCell ref="A36:A37"/>
    <mergeCell ref="B36:B37"/>
    <mergeCell ref="C36:C37"/>
    <mergeCell ref="D36:D37"/>
    <mergeCell ref="A39:E39"/>
    <mergeCell ref="C21:C22"/>
    <mergeCell ref="D21:D22"/>
    <mergeCell ref="A32:E32"/>
    <mergeCell ref="G32:N32"/>
    <mergeCell ref="A34:A35"/>
    <mergeCell ref="B34:B35"/>
    <mergeCell ref="C34:C35"/>
    <mergeCell ref="D34:D35"/>
    <mergeCell ref="C17:C18"/>
    <mergeCell ref="D17:D18"/>
    <mergeCell ref="A19:A20"/>
    <mergeCell ref="B19:B20"/>
    <mergeCell ref="C19:C20"/>
    <mergeCell ref="D19:D20"/>
    <mergeCell ref="A1:N1"/>
    <mergeCell ref="A3:N3"/>
    <mergeCell ref="A5:E5"/>
    <mergeCell ref="A24:E24"/>
    <mergeCell ref="A15:A16"/>
    <mergeCell ref="B15:B16"/>
    <mergeCell ref="A26:A27"/>
    <mergeCell ref="B26:B27"/>
    <mergeCell ref="A28:A29"/>
    <mergeCell ref="B28:B29"/>
    <mergeCell ref="A9:A10"/>
    <mergeCell ref="B9:B10"/>
    <mergeCell ref="B11:B12"/>
    <mergeCell ref="A11:A12"/>
    <mergeCell ref="A13:A14"/>
    <mergeCell ref="A17:A18"/>
    <mergeCell ref="B17:B18"/>
    <mergeCell ref="A21:A22"/>
    <mergeCell ref="B21:B22"/>
    <mergeCell ref="A2:N2"/>
    <mergeCell ref="A7:A8"/>
    <mergeCell ref="B7:B8"/>
    <mergeCell ref="C7:C8"/>
    <mergeCell ref="G24:N24"/>
    <mergeCell ref="C9:C10"/>
    <mergeCell ref="C11:C12"/>
    <mergeCell ref="D7:D8"/>
    <mergeCell ref="C15:C16"/>
    <mergeCell ref="D15:D16"/>
    <mergeCell ref="D9:D10"/>
    <mergeCell ref="D11:D12"/>
    <mergeCell ref="D13:D14"/>
    <mergeCell ref="B13:B14"/>
    <mergeCell ref="C13:C14"/>
    <mergeCell ref="G5:N5"/>
  </mergeCells>
  <pageMargins left="0.7" right="0.7" top="0.75" bottom="0.75" header="0.3" footer="0.3"/>
  <pageSetup paperSize="9" orientation="landscape" horizontalDpi="360" verticalDpi="360" r:id="rId1"/>
  <ignoredErrors>
    <ignoredError sqref="I7:I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Posted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Dowling</dc:creator>
  <cp:lastModifiedBy>acdsv</cp:lastModifiedBy>
  <cp:lastPrinted>2021-11-19T04:31:45Z</cp:lastPrinted>
  <dcterms:created xsi:type="dcterms:W3CDTF">2017-02-13T09:44:51Z</dcterms:created>
  <dcterms:modified xsi:type="dcterms:W3CDTF">2021-12-06T11:19:46Z</dcterms:modified>
</cp:coreProperties>
</file>